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3\"/>
    </mc:Choice>
  </mc:AlternateContent>
  <bookViews>
    <workbookView xWindow="0" yWindow="0" windowWidth="24000" windowHeight="9675" activeTab="2"/>
  </bookViews>
  <sheets>
    <sheet name="ผด. ม.ค63" sheetId="7" r:id="rId1"/>
    <sheet name="ผด. ต.ค.62-ม.ค.63" sheetId="8" r:id="rId2"/>
    <sheet name="มค.63 ขาออก" sheetId="11" r:id="rId3"/>
    <sheet name="ขาเข้า มค63" sheetId="12" r:id="rId4"/>
    <sheet name="ขาเข้า ตค62-มค63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3" l="1"/>
  <c r="E17" i="13"/>
  <c r="D17" i="13"/>
  <c r="D16" i="13" s="1"/>
  <c r="F15" i="13"/>
  <c r="F16" i="13" s="1"/>
  <c r="E15" i="13"/>
  <c r="E16" i="13" s="1"/>
  <c r="D15" i="13"/>
  <c r="F17" i="12"/>
  <c r="F16" i="12" s="1"/>
  <c r="E17" i="12"/>
  <c r="D17" i="12"/>
  <c r="F15" i="12"/>
  <c r="E15" i="12"/>
  <c r="E16" i="12" s="1"/>
  <c r="D15" i="12"/>
  <c r="D16" i="12" s="1"/>
  <c r="G13" i="12"/>
  <c r="G12" i="12"/>
  <c r="E48" i="11" l="1"/>
  <c r="I57" i="11"/>
  <c r="J56" i="11"/>
  <c r="J57" i="11" s="1"/>
  <c r="I56" i="11"/>
  <c r="E16" i="11"/>
  <c r="E17" i="11" s="1"/>
  <c r="D16" i="11"/>
  <c r="D17" i="11" s="1"/>
  <c r="K17" i="8" l="1"/>
  <c r="K18" i="8" s="1"/>
  <c r="J17" i="8" l="1"/>
  <c r="J18" i="8" s="1"/>
  <c r="E17" i="8" l="1"/>
  <c r="F17" i="8"/>
  <c r="K17" i="7" l="1"/>
  <c r="J17" i="7"/>
  <c r="F17" i="7"/>
  <c r="E17" i="7"/>
</calcChain>
</file>

<file path=xl/sharedStrings.xml><?xml version="1.0" encoding="utf-8"?>
<sst xmlns="http://schemas.openxmlformats.org/spreadsheetml/2006/main" count="268" uniqueCount="162">
  <si>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</si>
  <si>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</si>
  <si>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</si>
  <si>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</si>
  <si>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</si>
  <si>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</si>
  <si>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</si>
  <si>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</si>
  <si>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</si>
  <si>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</si>
  <si>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</si>
  <si>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</si>
  <si>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มูลค่า(บาท)</t>
  </si>
  <si>
    <t>หม้อแปลงไฟฟ้า</t>
  </si>
  <si>
    <t>85043199</t>
  </si>
  <si>
    <t>เสาโครงสร้างเหล็กพร้อมอุปกรณ์ประกอบ</t>
  </si>
  <si>
    <t>บุหรี่</t>
  </si>
  <si>
    <t>เฟอร์นิเจอร์ไม้ดู่</t>
  </si>
  <si>
    <t>ปลายข้าว</t>
  </si>
  <si>
    <t>10064090</t>
  </si>
  <si>
    <t>รถยนต์ใหม่</t>
  </si>
  <si>
    <t>เสื้อผ้า กระโปรง กระเป๋า เสื่อยืด</t>
  </si>
  <si>
    <t>มอลต์</t>
  </si>
  <si>
    <t>กาแฟสำเร็จรูป</t>
  </si>
  <si>
    <t>ยาง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</si>
  <si>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</si>
  <si>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</si>
  <si>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</si>
  <si>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</si>
  <si>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</si>
  <si>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</si>
  <si>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เครื่องปรับอากาศ</t>
  </si>
  <si>
    <t>วาล์ว</t>
  </si>
  <si>
    <t>กระเบื้องปูพื้นและติดผนัง</t>
  </si>
  <si>
    <t>ชุดอุปกรณ์สำหรับใช้ในงานก่อสร้าง</t>
  </si>
  <si>
    <t>มูลค่าสินค้าผ่านแดนสูงสุด  10  อันดับ จำนวนรถบรรทุก</t>
  </si>
  <si>
    <t>เครื่องยนต์ดีเซล</t>
  </si>
  <si>
    <t>ชิ้นส่วนเฟอร์นิเจอร์ไม้เชือก</t>
  </si>
  <si>
    <t>94036090</t>
  </si>
  <si>
    <t>ปลายข้าวเหนียว</t>
  </si>
  <si>
    <t>แป้งมันสำปะหลัง</t>
  </si>
  <si>
    <t>11081400</t>
  </si>
  <si>
    <t>9011110</t>
  </si>
  <si>
    <t>21011110</t>
  </si>
  <si>
    <t>เครื่องแปรรูปงานไม้</t>
  </si>
  <si>
    <t>ไม้สักประสาน(ที่ไสขัดหรือต่อปลาย)</t>
  </si>
  <si>
    <t>44072961</t>
  </si>
  <si>
    <t>ตู้แช่แข็ง,ตู้เย็นและตู้โชว์</t>
  </si>
  <si>
    <t>บุหรี่กานพลู</t>
  </si>
  <si>
    <t>เครื่องปรับอากาศ(ส่วนประกอบ)</t>
  </si>
  <si>
    <t>เครื่องปรับอากาศ(ติดผนัง+ติดเพดาน)</t>
  </si>
  <si>
    <t>ชิ้นส่วนเฟอร์นิเจอร์ไม้ดู่,สัก,แต้ฮ้อ</t>
  </si>
  <si>
    <t>ส่วนประกอบของรถจักรยานยนต์,โคมไฟและบานพับ</t>
  </si>
  <si>
    <t xml:space="preserve">เตาเผา,รถ </t>
  </si>
  <si>
    <t>84279000</t>
  </si>
  <si>
    <t>ยาสูบแห้ง</t>
  </si>
  <si>
    <t>24031919</t>
  </si>
  <si>
    <t>ลำโพงและโทรทัศน์</t>
  </si>
  <si>
    <t xml:space="preserve">                       จำนวนใบขนผ่านแดนเข้า 35  ใบขน  จำนวนรถบรรทุก 122 คัน</t>
  </si>
  <si>
    <t xml:space="preserve">                    จำนวนใบขนผ่านแดนออก  124 ใบขน  จำนวนรถบรรทุก 193 คัน</t>
  </si>
  <si>
    <t>ไตรมาสที่ 1 ปีงบประมาณ  2563   เดือน ( ตุลาคม 62- มกราคม 63 )</t>
  </si>
  <si>
    <t xml:space="preserve">                       จำนวนใบขนผ่านแดนเข้า 126  ใบขน  จำนวนรถบรรทุก 360 คัน</t>
  </si>
  <si>
    <t xml:space="preserve">                    จำนวนใบขนผ่านแดนออก  436 ใบขน  จำนวนรถบรรทุก 750 คัน</t>
  </si>
  <si>
    <t>รวม</t>
  </si>
  <si>
    <t>รถยรต์ใหม่</t>
  </si>
  <si>
    <t>สินค้าส่งออก ด่านศุลกากรช่องเม็ก</t>
  </si>
  <si>
    <t xml:space="preserve">สินค้าส่งออกสูงสุด  10  อันดับ </t>
  </si>
  <si>
    <t>ปีงบประมาณ 2563</t>
  </si>
  <si>
    <t>ลำดับที่</t>
  </si>
  <si>
    <t xml:space="preserve">น้ำหนัก </t>
  </si>
  <si>
    <t>พิกัด8 หลัก</t>
  </si>
  <si>
    <t>สินค้า</t>
  </si>
  <si>
    <t>น้ำหนัก</t>
  </si>
  <si>
    <t>มูลค่า</t>
  </si>
  <si>
    <t>พลังงานไฟฟ้า</t>
  </si>
  <si>
    <t>รถไถนาเดินตาม</t>
  </si>
  <si>
    <t>ครีมเทียม</t>
  </si>
  <si>
    <t>ผงชูรส</t>
  </si>
  <si>
    <t>รวมทั้งหมด</t>
  </si>
  <si>
    <t>เครื่องปรุงรส</t>
  </si>
  <si>
    <t>ถุงพลาสติก</t>
  </si>
  <si>
    <t>ขนม</t>
  </si>
  <si>
    <t>ผ้าอ้อมเด็ก</t>
  </si>
  <si>
    <t>เหล็กเส้น</t>
  </si>
  <si>
    <t>พลาสติก</t>
  </si>
  <si>
    <t>นมถั่วเหลือง</t>
  </si>
  <si>
    <t>มูลค่า (ล้านบาท)</t>
  </si>
  <si>
    <t>ปุ๋ยเคมี</t>
  </si>
  <si>
    <t>บะหมี่กึ่งสำเร็จรูป</t>
  </si>
  <si>
    <t>น้ำตาลทราย</t>
  </si>
  <si>
    <t>ยางมะตอย</t>
  </si>
  <si>
    <t>กระเบื้อง</t>
  </si>
  <si>
    <t>เครื่องพ่น</t>
  </si>
  <si>
    <t>เหล็กข้ออ้อย</t>
  </si>
  <si>
    <t xml:space="preserve">     รวมทั้งสิ้น</t>
  </si>
  <si>
    <t>ปีงบประมาณ 2563   (เดือน มกราคม 2563)</t>
  </si>
  <si>
    <t>ประจำเดือน มกราคม 2563</t>
  </si>
  <si>
    <t>น้ำมันดีเชล</t>
  </si>
  <si>
    <t>น้ำมันเบนซินไร้สารตะกั่ว 91</t>
  </si>
  <si>
    <t>กระเบื้องลอนคู่</t>
  </si>
  <si>
    <t>น้ำมันเบนวินไร้สารตะกั่ว</t>
  </si>
  <si>
    <t>น้ำมันเครื่อง</t>
  </si>
  <si>
    <t>แบตเตอรี่ยี่ห้อGS</t>
  </si>
  <si>
    <t>อาหารสุกร</t>
  </si>
  <si>
    <t>น้ำมันเบนชินไร้สารตะกั่วออกเทน 91</t>
  </si>
  <si>
    <t>เครื่องยนต์ดีเชล</t>
  </si>
  <si>
    <t>วัตถุดิบ</t>
  </si>
  <si>
    <t>นมไฮคิวพลัส</t>
  </si>
  <si>
    <t>หลอดพลาสติก</t>
  </si>
  <si>
    <t>เครื่องมือเช็คบำรุง</t>
  </si>
  <si>
    <t>กระเบื้องเวรามิค</t>
  </si>
  <si>
    <t>เครื่องดื่ม</t>
  </si>
  <si>
    <t>ปีงบประมาณ 2563 เดือนตุลาคม 2562 ถึง มกราคม 2563</t>
  </si>
  <si>
    <t>รถยนต์นั่ง</t>
  </si>
  <si>
    <t>เครน</t>
  </si>
  <si>
    <t>อุปกรณ์ป้องกันการลัดวงจร</t>
  </si>
  <si>
    <t>ครีมบำรุง</t>
  </si>
  <si>
    <t>นม (นมกล่อง ,UHT)</t>
  </si>
  <si>
    <t>อาหารปลา</t>
  </si>
  <si>
    <t>เหล็ก</t>
  </si>
  <si>
    <t>เครื่องซักผ้า</t>
  </si>
  <si>
    <t>เครื่องตัดหญ้า</t>
  </si>
  <si>
    <t>กาแฟชนิดผง</t>
  </si>
  <si>
    <t>น้ำมัน jet A 1</t>
  </si>
  <si>
    <t>เครื่องมือทดสอบอุปกรณ์ไฟฟ้า</t>
  </si>
  <si>
    <t>ยางรถยต์</t>
  </si>
  <si>
    <t>นมผง</t>
  </si>
  <si>
    <t>กระเบื้องปูพื้น</t>
  </si>
  <si>
    <t>ปีงบประมาณ  2563   เดือน   มกราคม  2563</t>
  </si>
  <si>
    <t>มูลค่าสินค้านำเข้าสูงสุด  10  อันดับ</t>
  </si>
  <si>
    <t>ประจำปีงบประมาณ  2563 (มกราคม 2563)</t>
  </si>
  <si>
    <t>ภาษีมูลค่าเพิ่ม</t>
  </si>
  <si>
    <t>0714</t>
  </si>
  <si>
    <t>มันสำปะหลัง (หัวมัน, มันเส้น)</t>
  </si>
  <si>
    <t>2716</t>
  </si>
  <si>
    <t>0810</t>
  </si>
  <si>
    <t>มะขามเปียก</t>
  </si>
  <si>
    <t>0803</t>
  </si>
  <si>
    <t>กล้วยดิบ</t>
  </si>
  <si>
    <t>ชุดสายไฟ, ชุดสายไฟประกอบ</t>
  </si>
  <si>
    <t>0704</t>
  </si>
  <si>
    <t>กะหล่ำปลี</t>
  </si>
  <si>
    <t>รถขุด, รถตัก (เก่าใช้แล้ว)</t>
  </si>
  <si>
    <t>วิกผมทำด้วยไฟเบอร์</t>
  </si>
  <si>
    <t>น้ำและเนื้อเสาวรสแช่แข็ง</t>
  </si>
  <si>
    <t>*ข้อมูล ณ วันที่ 4 กุมภาพันธ์ 2563</t>
  </si>
  <si>
    <t xml:space="preserve">            </t>
  </si>
  <si>
    <t>ประจำปีงบประมาณ  2563 (ตุลาคม - มกราคม 2563)</t>
  </si>
  <si>
    <t>VAT (ล้านบาท)</t>
  </si>
  <si>
    <t>มันสำปะหลัง (มันเส้น, หัวมัน, มันเทศ)</t>
  </si>
  <si>
    <t>9306</t>
  </si>
  <si>
    <t>จรวดติดอากาศยานรบนำเข้าโดยกองทัพอากาศ (ยกเว้นอากรตามภาค 4 ประเภท 13)</t>
  </si>
  <si>
    <t>0901</t>
  </si>
  <si>
    <t>เมล็ดกาแฟดิบ, เมล็ดกาแฟคั่ว</t>
  </si>
  <si>
    <t>กาแฟสำเร็จรูป, กาแฟ 3in1</t>
  </si>
  <si>
    <t>8803</t>
  </si>
  <si>
    <t>อะไหล่อากาศยาน นำเข้าโดยกองทัพอากาศ</t>
  </si>
  <si>
    <t>อื่น ๆ</t>
  </si>
  <si>
    <t>*ข้อมูล ณ วันที่ตรวจปล่อยสินค้า (0409)</t>
  </si>
  <si>
    <t>อาหารสัตว์</t>
  </si>
  <si>
    <t>กาแฟสำเร็จรูป (2In1)</t>
  </si>
  <si>
    <t>น้ำมันเบนซินไร้สารตะกั่ว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</si>
</sst>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-* #,##0.00_-;\-* #,##0.00_-;_-* &quot;-&quot;???_-;_-@_-"/>
    <numFmt numFmtId="190" formatCode="_(* #,##0.000_);_(* \(#,##0.000\);_(* &quot;-&quot;??_);_(@_)"/>
    <numFmt numFmtId="191" formatCode="_-* #,##0.000_-;\-* #,##0.000_-;_-* &quot;-&quot;???_-;_-@_-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4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0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6"/>
      <name val="TH SarabunPSK"/>
      <family val="2"/>
    </font>
    <font>
      <sz val="10"/>
      <color indexed="8"/>
      <name val="Tahoma"/>
      <family val="2"/>
    </font>
    <font>
      <sz val="8"/>
      <color theme="1"/>
      <name val="Calibri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sz val="16"/>
      <color theme="1" tint="0.14999847407452621"/>
      <name val="TH SarabunPSK"/>
      <family val="2"/>
    </font>
    <font>
      <b/>
      <sz val="22"/>
      <color indexed="8"/>
      <name val="TH SarabunPSK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6"/>
      <color theme="1" tint="0.1499984740745262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theme="1" tint="0.14999847407452621"/>
      <name val="TH Sarabun New"/>
      <family val="2"/>
    </font>
    <font>
      <sz val="11"/>
      <color theme="0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188" fontId="16" fillId="0" borderId="0" applyFont="0" applyFill="0" applyBorder="0" applyAlignment="0" applyProtection="0"/>
    <xf numFmtId="0" fontId="9" fillId="0" borderId="0"/>
    <xf numFmtId="0" fontId="19" fillId="0" borderId="0"/>
    <xf numFmtId="0" fontId="2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9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5" fillId="0" borderId="1" xfId="0" applyFont="1" applyBorder="1"/>
    <xf numFmtId="0" fontId="3" fillId="3" borderId="1" xfId="0" applyFont="1" applyFill="1" applyBorder="1"/>
    <xf numFmtId="43" fontId="4" fillId="3" borderId="1" xfId="1" applyFont="1" applyFill="1" applyBorder="1"/>
    <xf numFmtId="43" fontId="3" fillId="3" borderId="1" xfId="1" applyFont="1" applyFill="1" applyBorder="1"/>
    <xf numFmtId="43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0" borderId="4" xfId="0" applyFont="1" applyBorder="1"/>
    <xf numFmtId="43" fontId="3" fillId="3" borderId="1" xfId="0" applyNumberFormat="1" applyFont="1" applyFill="1" applyBorder="1"/>
    <xf numFmtId="43" fontId="3" fillId="0" borderId="0" xfId="0" applyNumberFormat="1" applyFont="1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4" borderId="1" xfId="0" applyFont="1" applyFill="1" applyBorder="1"/>
    <xf numFmtId="0" fontId="3" fillId="0" borderId="1" xfId="0" applyNumberFormat="1" applyFont="1" applyBorder="1"/>
    <xf numFmtId="0" fontId="0" fillId="0" borderId="1" xfId="0" applyNumberFormat="1" applyBorder="1"/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2" fillId="0" borderId="0" xfId="2" applyNumberFormat="1" applyFont="1" applyAlignment="1">
      <alignment horizontal="center"/>
    </xf>
    <xf numFmtId="43" fontId="11" fillId="0" borderId="0" xfId="1" applyFont="1"/>
    <xf numFmtId="187" fontId="11" fillId="0" borderId="0" xfId="2" applyNumberFormat="1" applyFont="1"/>
    <xf numFmtId="0" fontId="10" fillId="0" borderId="6" xfId="3" applyNumberFormat="1" applyFont="1" applyFill="1" applyBorder="1" applyAlignment="1" applyProtection="1">
      <alignment horizontal="center"/>
    </xf>
    <xf numFmtId="0" fontId="13" fillId="5" borderId="1" xfId="2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/>
    </xf>
    <xf numFmtId="0" fontId="15" fillId="5" borderId="1" xfId="2" applyNumberFormat="1" applyFont="1" applyFill="1" applyBorder="1" applyAlignment="1">
      <alignment horizontal="center" vertical="center"/>
    </xf>
    <xf numFmtId="43" fontId="14" fillId="5" borderId="1" xfId="1" applyFont="1" applyFill="1" applyBorder="1" applyAlignment="1">
      <alignment horizontal="center" vertical="center"/>
    </xf>
    <xf numFmtId="187" fontId="14" fillId="5" borderId="1" xfId="4" applyNumberFormat="1" applyFont="1" applyFill="1" applyBorder="1" applyAlignment="1">
      <alignment horizontal="center" vertical="center"/>
    </xf>
    <xf numFmtId="0" fontId="17" fillId="6" borderId="1" xfId="5" applyNumberFormat="1" applyFont="1" applyFill="1" applyBorder="1" applyAlignment="1" applyProtection="1">
      <alignment horizontal="center" vertical="center" wrapText="1"/>
    </xf>
    <xf numFmtId="0" fontId="18" fillId="6" borderId="1" xfId="5" applyNumberFormat="1" applyFont="1" applyFill="1" applyBorder="1" applyAlignment="1" applyProtection="1">
      <alignment horizontal="center" vertical="center"/>
    </xf>
    <xf numFmtId="0" fontId="15" fillId="7" borderId="1" xfId="6" applyFont="1" applyFill="1" applyBorder="1" applyAlignment="1">
      <alignment horizontal="center" vertical="center"/>
    </xf>
    <xf numFmtId="187" fontId="15" fillId="7" borderId="1" xfId="6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12" fillId="0" borderId="1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Continuous"/>
    </xf>
    <xf numFmtId="0" fontId="14" fillId="9" borderId="1" xfId="2" applyFont="1" applyFill="1" applyBorder="1" applyAlignment="1"/>
    <xf numFmtId="0" fontId="14" fillId="9" borderId="1" xfId="2" applyFont="1" applyFill="1" applyBorder="1" applyAlignment="1">
      <alignment horizontal="center"/>
    </xf>
    <xf numFmtId="0" fontId="15" fillId="9" borderId="1" xfId="2" applyNumberFormat="1" applyFont="1" applyFill="1" applyBorder="1" applyAlignment="1">
      <alignment horizontal="centerContinuous"/>
    </xf>
    <xf numFmtId="0" fontId="11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/>
    </xf>
    <xf numFmtId="43" fontId="14" fillId="0" borderId="0" xfId="1" applyFont="1" applyFill="1" applyBorder="1"/>
    <xf numFmtId="187" fontId="14" fillId="0" borderId="0" xfId="2" applyNumberFormat="1" applyFont="1" applyFill="1" applyBorder="1"/>
    <xf numFmtId="0" fontId="11" fillId="0" borderId="0" xfId="2" applyFont="1" applyFill="1" applyBorder="1" applyAlignment="1">
      <alignment horizontal="center"/>
    </xf>
    <xf numFmtId="0" fontId="11" fillId="0" borderId="0" xfId="7" applyFont="1" applyFill="1" applyBorder="1" applyAlignment="1">
      <alignment horizontal="left" wrapText="1"/>
    </xf>
    <xf numFmtId="0" fontId="12" fillId="0" borderId="0" xfId="7" applyNumberFormat="1" applyFont="1" applyFill="1" applyBorder="1" applyAlignment="1">
      <alignment horizontal="center" wrapText="1"/>
    </xf>
    <xf numFmtId="0" fontId="11" fillId="0" borderId="0" xfId="2" applyFont="1" applyFill="1" applyBorder="1"/>
    <xf numFmtId="43" fontId="11" fillId="0" borderId="0" xfId="1" applyFont="1" applyFill="1" applyBorder="1"/>
    <xf numFmtId="187" fontId="11" fillId="0" borderId="0" xfId="2" applyNumberFormat="1" applyFont="1" applyFill="1" applyBorder="1"/>
    <xf numFmtId="0" fontId="11" fillId="0" borderId="0" xfId="2" applyFont="1" applyBorder="1" applyAlignment="1">
      <alignment horizontal="center"/>
    </xf>
    <xf numFmtId="0" fontId="12" fillId="0" borderId="0" xfId="7" applyFont="1" applyFill="1" applyBorder="1" applyAlignment="1">
      <alignment horizontal="left" wrapText="1"/>
    </xf>
    <xf numFmtId="0" fontId="12" fillId="0" borderId="0" xfId="2" applyNumberFormat="1" applyFont="1" applyBorder="1" applyAlignment="1">
      <alignment horizontal="center"/>
    </xf>
    <xf numFmtId="43" fontId="12" fillId="0" borderId="0" xfId="1" applyFont="1" applyFill="1" applyBorder="1" applyAlignment="1">
      <alignment wrapText="1"/>
    </xf>
    <xf numFmtId="187" fontId="12" fillId="0" borderId="0" xfId="7" applyNumberFormat="1" applyFont="1" applyFill="1" applyBorder="1" applyAlignment="1">
      <alignment wrapText="1"/>
    </xf>
    <xf numFmtId="0" fontId="11" fillId="0" borderId="0" xfId="2" applyFont="1" applyBorder="1"/>
    <xf numFmtId="43" fontId="3" fillId="0" borderId="0" xfId="1" applyFont="1" applyFill="1" applyBorder="1" applyAlignment="1">
      <alignment vertical="center" wrapText="1"/>
    </xf>
    <xf numFmtId="187" fontId="11" fillId="0" borderId="0" xfId="2" applyNumberFormat="1" applyFont="1" applyBorder="1"/>
    <xf numFmtId="43" fontId="11" fillId="0" borderId="0" xfId="1" applyFont="1" applyFill="1" applyBorder="1" applyAlignment="1">
      <alignment horizontal="right"/>
    </xf>
    <xf numFmtId="4" fontId="11" fillId="0" borderId="0" xfId="2" applyNumberFormat="1" applyFont="1" applyBorder="1" applyAlignment="1">
      <alignment horizontal="right"/>
    </xf>
    <xf numFmtId="43" fontId="3" fillId="0" borderId="0" xfId="1" applyFont="1" applyFill="1" applyBorder="1" applyAlignment="1">
      <alignment horizontal="right" vertical="top" wrapText="1"/>
    </xf>
    <xf numFmtId="43" fontId="11" fillId="0" borderId="0" xfId="1" applyFont="1" applyBorder="1"/>
    <xf numFmtId="0" fontId="8" fillId="0" borderId="0" xfId="2" applyFont="1" applyBorder="1" applyAlignment="1">
      <alignment horizontal="centerContinuous" vertical="center" wrapText="1"/>
    </xf>
    <xf numFmtId="0" fontId="15" fillId="0" borderId="0" xfId="2" applyNumberFormat="1" applyFont="1" applyBorder="1" applyAlignment="1">
      <alignment horizontal="centerContinuous" vertical="center" wrapText="1"/>
    </xf>
    <xf numFmtId="43" fontId="8" fillId="0" borderId="0" xfId="1" applyFont="1" applyBorder="1" applyAlignment="1">
      <alignment horizontal="centerContinuous" vertical="center" wrapText="1"/>
    </xf>
    <xf numFmtId="0" fontId="14" fillId="11" borderId="1" xfId="2" applyFont="1" applyFill="1" applyBorder="1" applyAlignment="1">
      <alignment horizontal="center"/>
    </xf>
    <xf numFmtId="0" fontId="14" fillId="11" borderId="1" xfId="2" applyFont="1" applyFill="1" applyBorder="1" applyAlignment="1">
      <alignment horizontal="center" vertical="center"/>
    </xf>
    <xf numFmtId="0" fontId="15" fillId="11" borderId="1" xfId="2" applyNumberFormat="1" applyFont="1" applyFill="1" applyBorder="1" applyAlignment="1">
      <alignment horizontal="center" vertical="center"/>
    </xf>
    <xf numFmtId="43" fontId="14" fillId="11" borderId="1" xfId="1" applyFont="1" applyFill="1" applyBorder="1" applyAlignment="1">
      <alignment horizontal="center" vertical="center"/>
    </xf>
    <xf numFmtId="187" fontId="14" fillId="11" borderId="1" xfId="4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/>
    </xf>
    <xf numFmtId="0" fontId="12" fillId="0" borderId="1" xfId="2" applyFont="1" applyBorder="1"/>
    <xf numFmtId="43" fontId="12" fillId="0" borderId="1" xfId="2" applyNumberFormat="1" applyFont="1" applyBorder="1"/>
    <xf numFmtId="0" fontId="12" fillId="0" borderId="1" xfId="2" applyFont="1" applyBorder="1" applyAlignment="1">
      <alignment horizontal="center"/>
    </xf>
    <xf numFmtId="0" fontId="23" fillId="4" borderId="1" xfId="2" applyFont="1" applyFill="1" applyBorder="1" applyAlignment="1">
      <alignment horizontal="left"/>
    </xf>
    <xf numFmtId="0" fontId="12" fillId="0" borderId="1" xfId="7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0" fontId="8" fillId="0" borderId="1" xfId="2" applyFont="1" applyBorder="1" applyAlignment="1">
      <alignment horizontal="centerContinuous"/>
    </xf>
    <xf numFmtId="0" fontId="12" fillId="0" borderId="1" xfId="2" applyNumberFormat="1" applyFont="1" applyBorder="1" applyAlignment="1">
      <alignment horizontal="center"/>
    </xf>
    <xf numFmtId="43" fontId="15" fillId="0" borderId="1" xfId="2" applyNumberFormat="1" applyFont="1" applyBorder="1"/>
    <xf numFmtId="0" fontId="14" fillId="0" borderId="1" xfId="2" applyFont="1" applyFill="1" applyBorder="1" applyAlignment="1">
      <alignment horizontal="centerContinuous"/>
    </xf>
    <xf numFmtId="0" fontId="15" fillId="0" borderId="1" xfId="2" applyNumberFormat="1" applyFont="1" applyBorder="1" applyAlignment="1">
      <alignment horizontal="centerContinuous"/>
    </xf>
    <xf numFmtId="4" fontId="2" fillId="0" borderId="1" xfId="2" applyNumberFormat="1" applyFont="1" applyBorder="1" applyAlignment="1">
      <alignment horizontal="right"/>
    </xf>
    <xf numFmtId="0" fontId="24" fillId="9" borderId="1" xfId="2" applyFont="1" applyFill="1" applyBorder="1" applyAlignment="1">
      <alignment horizontal="centerContinuous"/>
    </xf>
    <xf numFmtId="43" fontId="2" fillId="0" borderId="1" xfId="0" applyNumberFormat="1" applyFont="1" applyBorder="1"/>
    <xf numFmtId="0" fontId="24" fillId="0" borderId="0" xfId="2" applyFont="1" applyFill="1" applyBorder="1" applyAlignment="1">
      <alignment horizontal="centerContinuous"/>
    </xf>
    <xf numFmtId="0" fontId="15" fillId="0" borderId="0" xfId="2" applyNumberFormat="1" applyFont="1" applyFill="1" applyBorder="1" applyAlignment="1">
      <alignment horizontal="centerContinuous"/>
    </xf>
    <xf numFmtId="43" fontId="11" fillId="0" borderId="0" xfId="2" applyNumberFormat="1" applyFont="1"/>
    <xf numFmtId="43" fontId="20" fillId="0" borderId="0" xfId="1" applyFont="1" applyFill="1" applyBorder="1" applyAlignment="1">
      <alignment horizontal="right" vertical="top" wrapText="1"/>
    </xf>
    <xf numFmtId="4" fontId="20" fillId="0" borderId="0" xfId="0" applyNumberFormat="1" applyFont="1" applyFill="1" applyBorder="1" applyAlignment="1">
      <alignment horizontal="right" vertical="top" wrapText="1"/>
    </xf>
    <xf numFmtId="43" fontId="25" fillId="0" borderId="0" xfId="1" applyFont="1" applyFill="1" applyBorder="1" applyAlignment="1">
      <alignment vertical="center" wrapText="1"/>
    </xf>
    <xf numFmtId="187" fontId="26" fillId="0" borderId="0" xfId="2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horizontal="right" vertical="top" wrapText="1"/>
    </xf>
    <xf numFmtId="0" fontId="27" fillId="0" borderId="0" xfId="7" applyFont="1" applyFill="1" applyBorder="1" applyAlignment="1">
      <alignment wrapText="1"/>
    </xf>
    <xf numFmtId="0" fontId="28" fillId="0" borderId="0" xfId="2" applyNumberFormat="1" applyFont="1" applyFill="1" applyBorder="1" applyAlignment="1">
      <alignment horizontal="center"/>
    </xf>
    <xf numFmtId="43" fontId="29" fillId="0" borderId="0" xfId="1" applyFont="1" applyFill="1" applyBorder="1" applyAlignment="1">
      <alignment horizontal="right"/>
    </xf>
    <xf numFmtId="187" fontId="29" fillId="0" borderId="0" xfId="2" applyNumberFormat="1" applyFont="1" applyFill="1" applyBorder="1" applyAlignment="1">
      <alignment horizontal="right"/>
    </xf>
    <xf numFmtId="4" fontId="15" fillId="0" borderId="1" xfId="2" applyNumberFormat="1" applyFont="1" applyBorder="1"/>
    <xf numFmtId="0" fontId="30" fillId="4" borderId="1" xfId="2" applyFont="1" applyFill="1" applyBorder="1" applyAlignment="1">
      <alignment horizontal="left"/>
    </xf>
    <xf numFmtId="0" fontId="31" fillId="8" borderId="1" xfId="0" applyNumberFormat="1" applyFont="1" applyFill="1" applyBorder="1" applyAlignment="1">
      <alignment horizontal="center" vertical="top" wrapText="1"/>
    </xf>
    <xf numFmtId="43" fontId="31" fillId="0" borderId="1" xfId="1" applyFont="1" applyBorder="1" applyAlignment="1">
      <alignment horizontal="right"/>
    </xf>
    <xf numFmtId="43" fontId="31" fillId="0" borderId="1" xfId="1" applyFont="1" applyBorder="1"/>
    <xf numFmtId="0" fontId="31" fillId="0" borderId="1" xfId="0" applyFont="1" applyBorder="1" applyAlignment="1">
      <alignment horizontal="center"/>
    </xf>
    <xf numFmtId="4" fontId="15" fillId="0" borderId="1" xfId="2" applyNumberFormat="1" applyFont="1" applyBorder="1" applyAlignment="1">
      <alignment horizontal="right" vertical="center"/>
    </xf>
    <xf numFmtId="43" fontId="15" fillId="0" borderId="1" xfId="1" applyFont="1" applyFill="1" applyBorder="1" applyAlignment="1">
      <alignment horizontal="right" wrapText="1"/>
    </xf>
    <xf numFmtId="187" fontId="15" fillId="0" borderId="1" xfId="7" applyNumberFormat="1" applyFont="1" applyFill="1" applyBorder="1" applyAlignment="1">
      <alignment wrapText="1"/>
    </xf>
    <xf numFmtId="4" fontId="32" fillId="10" borderId="1" xfId="0" applyNumberFormat="1" applyFont="1" applyFill="1" applyBorder="1" applyAlignment="1">
      <alignment horizontal="right" vertical="center" wrapText="1"/>
    </xf>
    <xf numFmtId="0" fontId="31" fillId="4" borderId="1" xfId="0" applyFont="1" applyFill="1" applyBorder="1" applyAlignment="1">
      <alignment horizontal="left" wrapText="1"/>
    </xf>
    <xf numFmtId="0" fontId="31" fillId="8" borderId="1" xfId="0" applyFont="1" applyFill="1" applyBorder="1" applyAlignment="1">
      <alignment horizontal="left" wrapText="1"/>
    </xf>
    <xf numFmtId="0" fontId="33" fillId="4" borderId="1" xfId="0" applyFont="1" applyFill="1" applyBorder="1" applyAlignment="1">
      <alignment horizontal="left" wrapText="1"/>
    </xf>
    <xf numFmtId="0" fontId="30" fillId="8" borderId="1" xfId="2" applyFont="1" applyFill="1" applyBorder="1" applyAlignment="1">
      <alignment horizontal="left"/>
    </xf>
    <xf numFmtId="0" fontId="31" fillId="0" borderId="1" xfId="0" applyFont="1" applyFill="1" applyBorder="1" applyAlignment="1">
      <alignment horizontal="left" wrapText="1"/>
    </xf>
    <xf numFmtId="0" fontId="34" fillId="0" borderId="1" xfId="0" applyNumberFormat="1" applyFont="1" applyFill="1" applyBorder="1" applyAlignment="1" applyProtection="1">
      <alignment horizontal="centerContinuous"/>
    </xf>
    <xf numFmtId="0" fontId="34" fillId="0" borderId="1" xfId="0" applyNumberFormat="1" applyFont="1" applyFill="1" applyBorder="1" applyAlignment="1" applyProtection="1">
      <alignment horizontal="center"/>
    </xf>
    <xf numFmtId="0" fontId="35" fillId="0" borderId="1" xfId="2" applyFont="1" applyBorder="1" applyAlignment="1">
      <alignment horizontal="center"/>
    </xf>
    <xf numFmtId="43" fontId="36" fillId="4" borderId="1" xfId="1" applyFont="1" applyFill="1" applyBorder="1" applyAlignment="1">
      <alignment horizontal="right" vertical="top" wrapText="1"/>
    </xf>
    <xf numFmtId="4" fontId="36" fillId="4" borderId="1" xfId="7" applyNumberFormat="1" applyFont="1" applyFill="1" applyBorder="1" applyAlignment="1">
      <alignment horizontal="right" wrapText="1"/>
    </xf>
    <xf numFmtId="4" fontId="36" fillId="0" borderId="1" xfId="0" applyNumberFormat="1" applyFont="1" applyBorder="1" applyAlignment="1"/>
    <xf numFmtId="0" fontId="35" fillId="0" borderId="1" xfId="2" applyFont="1" applyFill="1" applyBorder="1" applyAlignment="1">
      <alignment horizontal="center"/>
    </xf>
    <xf numFmtId="43" fontId="15" fillId="0" borderId="0" xfId="2" applyNumberFormat="1" applyFont="1" applyFill="1" applyBorder="1"/>
    <xf numFmtId="0" fontId="39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38" fillId="12" borderId="1" xfId="2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1" xfId="2" quotePrefix="1" applyFont="1" applyBorder="1" applyAlignment="1">
      <alignment horizontal="center" vertical="center"/>
    </xf>
    <xf numFmtId="0" fontId="40" fillId="0" borderId="5" xfId="2" applyFont="1" applyBorder="1" applyAlignment="1">
      <alignment vertical="center"/>
    </xf>
    <xf numFmtId="189" fontId="40" fillId="0" borderId="1" xfId="2" applyNumberFormat="1" applyFont="1" applyBorder="1" applyAlignment="1">
      <alignment horizontal="right" vertical="center"/>
    </xf>
    <xf numFmtId="189" fontId="40" fillId="0" borderId="1" xfId="2" applyNumberFormat="1" applyFont="1" applyBorder="1" applyAlignment="1">
      <alignment vertical="center"/>
    </xf>
    <xf numFmtId="190" fontId="27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40" fillId="0" borderId="5" xfId="2" applyFont="1" applyBorder="1" applyAlignment="1">
      <alignment vertical="center" wrapText="1"/>
    </xf>
    <xf numFmtId="191" fontId="40" fillId="0" borderId="1" xfId="2" applyNumberFormat="1" applyFont="1" applyBorder="1" applyAlignment="1">
      <alignment horizontal="right" vertical="center"/>
    </xf>
    <xf numFmtId="190" fontId="39" fillId="0" borderId="0" xfId="2" applyNumberFormat="1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40" fillId="0" borderId="5" xfId="2" applyFont="1" applyBorder="1" applyAlignment="1">
      <alignment horizontal="left" vertical="center" wrapText="1"/>
    </xf>
    <xf numFmtId="189" fontId="41" fillId="13" borderId="1" xfId="2" applyNumberFormat="1" applyFont="1" applyFill="1" applyBorder="1" applyAlignment="1">
      <alignment horizontal="center" vertical="center"/>
    </xf>
    <xf numFmtId="189" fontId="41" fillId="13" borderId="1" xfId="2" applyNumberFormat="1" applyFont="1" applyFill="1" applyBorder="1" applyAlignment="1">
      <alignment vertical="center"/>
    </xf>
    <xf numFmtId="189" fontId="40" fillId="0" borderId="11" xfId="2" applyNumberFormat="1" applyFont="1" applyBorder="1" applyAlignment="1">
      <alignment vertical="center"/>
    </xf>
    <xf numFmtId="189" fontId="38" fillId="14" borderId="15" xfId="2" applyNumberFormat="1" applyFont="1" applyFill="1" applyBorder="1" applyAlignment="1">
      <alignment horizontal="center" vertical="center"/>
    </xf>
    <xf numFmtId="3" fontId="39" fillId="0" borderId="0" xfId="2" applyNumberFormat="1" applyFont="1" applyAlignment="1">
      <alignment vertical="center"/>
    </xf>
    <xf numFmtId="0" fontId="27" fillId="0" borderId="0" xfId="2" applyFont="1" applyAlignment="1">
      <alignment horizontal="left"/>
    </xf>
    <xf numFmtId="192" fontId="27" fillId="0" borderId="0" xfId="8" applyNumberFormat="1" applyFont="1" applyAlignment="1">
      <alignment vertical="center"/>
    </xf>
    <xf numFmtId="193" fontId="27" fillId="0" borderId="0" xfId="2" applyNumberFormat="1" applyFont="1" applyAlignment="1">
      <alignment vertical="center"/>
    </xf>
    <xf numFmtId="0" fontId="26" fillId="0" borderId="0" xfId="2" applyFont="1" applyAlignment="1">
      <alignment vertical="center"/>
    </xf>
    <xf numFmtId="192" fontId="38" fillId="0" borderId="0" xfId="2" applyNumberFormat="1" applyFont="1" applyAlignment="1">
      <alignment vertical="center"/>
    </xf>
    <xf numFmtId="194" fontId="27" fillId="0" borderId="0" xfId="2" applyNumberFormat="1" applyFont="1" applyAlignment="1">
      <alignment vertical="center"/>
    </xf>
    <xf numFmtId="195" fontId="27" fillId="0" borderId="0" xfId="2" applyNumberFormat="1" applyFont="1" applyAlignment="1">
      <alignment vertical="center"/>
    </xf>
    <xf numFmtId="0" fontId="37" fillId="0" borderId="0" xfId="2" applyFont="1" applyAlignment="1">
      <alignment vertical="center"/>
    </xf>
    <xf numFmtId="0" fontId="7" fillId="0" borderId="0" xfId="2" applyAlignment="1">
      <alignment vertical="center"/>
    </xf>
    <xf numFmtId="0" fontId="27" fillId="0" borderId="0" xfId="9" applyFont="1"/>
    <xf numFmtId="0" fontId="38" fillId="12" borderId="1" xfId="9" applyFont="1" applyFill="1" applyBorder="1" applyAlignment="1">
      <alignment horizontal="center" vertical="center"/>
    </xf>
    <xf numFmtId="0" fontId="26" fillId="0" borderId="0" xfId="9" applyFont="1"/>
    <xf numFmtId="0" fontId="27" fillId="0" borderId="1" xfId="9" applyFont="1" applyBorder="1" applyAlignment="1">
      <alignment horizontal="center" vertical="center"/>
    </xf>
    <xf numFmtId="0" fontId="27" fillId="0" borderId="1" xfId="9" quotePrefix="1" applyFont="1" applyBorder="1" applyAlignment="1">
      <alignment horizontal="center" vertical="center"/>
    </xf>
    <xf numFmtId="0" fontId="40" fillId="0" borderId="0" xfId="9" applyFont="1" applyAlignment="1">
      <alignment vertical="center"/>
    </xf>
    <xf numFmtId="189" fontId="40" fillId="0" borderId="1" xfId="9" applyNumberFormat="1" applyFont="1" applyBorder="1" applyAlignment="1">
      <alignment horizontal="right" vertical="center"/>
    </xf>
    <xf numFmtId="189" fontId="40" fillId="0" borderId="1" xfId="9" applyNumberFormat="1" applyFont="1" applyBorder="1" applyAlignment="1">
      <alignment vertical="center"/>
    </xf>
    <xf numFmtId="189" fontId="40" fillId="0" borderId="1" xfId="9" applyNumberFormat="1" applyFont="1" applyBorder="1" applyAlignment="1">
      <alignment vertical="top"/>
    </xf>
    <xf numFmtId="190" fontId="26" fillId="0" borderId="0" xfId="10" applyNumberFormat="1" applyFont="1" applyAlignment="1">
      <alignment horizontal="center" vertical="center"/>
    </xf>
    <xf numFmtId="0" fontId="3" fillId="0" borderId="0" xfId="9" applyFont="1" applyAlignment="1">
      <alignment vertical="center"/>
    </xf>
    <xf numFmtId="0" fontId="40" fillId="0" borderId="1" xfId="2" applyFont="1" applyBorder="1" applyAlignment="1">
      <alignment vertical="center" wrapText="1"/>
    </xf>
    <xf numFmtId="187" fontId="26" fillId="0" borderId="0" xfId="9" applyNumberFormat="1" applyFont="1" applyAlignment="1">
      <alignment vertical="center"/>
    </xf>
    <xf numFmtId="0" fontId="27" fillId="0" borderId="0" xfId="9" applyFont="1" applyAlignment="1">
      <alignment horizontal="center" vertical="center"/>
    </xf>
    <xf numFmtId="0" fontId="40" fillId="0" borderId="5" xfId="9" applyFont="1" applyBorder="1" applyAlignment="1">
      <alignment vertical="center" wrapText="1"/>
    </xf>
    <xf numFmtId="0" fontId="27" fillId="0" borderId="0" xfId="9" applyFont="1" applyAlignment="1">
      <alignment vertical="center"/>
    </xf>
    <xf numFmtId="0" fontId="40" fillId="0" borderId="5" xfId="9" applyFont="1" applyBorder="1" applyAlignment="1">
      <alignment vertical="center"/>
    </xf>
    <xf numFmtId="0" fontId="40" fillId="0" borderId="5" xfId="9" applyFont="1" applyBorder="1" applyAlignment="1">
      <alignment horizontal="left" vertical="center"/>
    </xf>
    <xf numFmtId="189" fontId="41" fillId="13" borderId="1" xfId="9" applyNumberFormat="1" applyFont="1" applyFill="1" applyBorder="1" applyAlignment="1">
      <alignment horizontal="center" vertical="center"/>
    </xf>
    <xf numFmtId="189" fontId="41" fillId="13" borderId="1" xfId="9" applyNumberFormat="1" applyFont="1" applyFill="1" applyBorder="1" applyAlignment="1">
      <alignment vertical="center"/>
    </xf>
    <xf numFmtId="0" fontId="26" fillId="0" borderId="0" xfId="9" applyFont="1" applyAlignment="1">
      <alignment vertical="center"/>
    </xf>
    <xf numFmtId="189" fontId="40" fillId="0" borderId="11" xfId="9" applyNumberFormat="1" applyFont="1" applyBorder="1" applyAlignment="1">
      <alignment vertical="center"/>
    </xf>
    <xf numFmtId="188" fontId="38" fillId="14" borderId="15" xfId="9" applyNumberFormat="1" applyFont="1" applyFill="1" applyBorder="1" applyAlignment="1">
      <alignment horizontal="center" vertical="center"/>
    </xf>
    <xf numFmtId="189" fontId="38" fillId="14" borderId="15" xfId="9" applyNumberFormat="1" applyFont="1" applyFill="1" applyBorder="1" applyAlignment="1">
      <alignment horizontal="center" vertical="center"/>
    </xf>
    <xf numFmtId="0" fontId="27" fillId="0" borderId="0" xfId="9" applyFont="1" applyAlignment="1">
      <alignment horizontal="left"/>
    </xf>
    <xf numFmtId="0" fontId="27" fillId="0" borderId="0" xfId="9" applyFont="1" applyAlignment="1">
      <alignment horizontal="center"/>
    </xf>
    <xf numFmtId="192" fontId="27" fillId="0" borderId="0" xfId="10" applyNumberFormat="1" applyFont="1"/>
    <xf numFmtId="193" fontId="27" fillId="0" borderId="0" xfId="9" applyNumberFormat="1" applyFont="1"/>
    <xf numFmtId="192" fontId="38" fillId="0" borderId="0" xfId="9" applyNumberFormat="1" applyFont="1" applyAlignment="1">
      <alignment vertical="center"/>
    </xf>
    <xf numFmtId="194" fontId="27" fillId="0" borderId="0" xfId="9" applyNumberFormat="1" applyFont="1" applyAlignment="1">
      <alignment vertical="center"/>
    </xf>
    <xf numFmtId="194" fontId="27" fillId="0" borderId="0" xfId="9" applyNumberFormat="1" applyFont="1"/>
    <xf numFmtId="195" fontId="27" fillId="0" borderId="0" xfId="9" applyNumberFormat="1" applyFont="1"/>
    <xf numFmtId="0" fontId="1" fillId="0" borderId="0" xfId="9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4" fillId="0" borderId="1" xfId="0" applyNumberFormat="1" applyFont="1" applyFill="1" applyBorder="1" applyAlignment="1" applyProtection="1">
      <alignment horizontal="center"/>
    </xf>
    <xf numFmtId="0" fontId="8" fillId="0" borderId="0" xfId="2" applyFont="1" applyBorder="1" applyAlignment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/>
    </xf>
    <xf numFmtId="0" fontId="38" fillId="14" borderId="12" xfId="2" applyFont="1" applyFill="1" applyBorder="1" applyAlignment="1">
      <alignment horizontal="center" vertical="center"/>
    </xf>
    <xf numFmtId="0" fontId="38" fillId="14" borderId="13" xfId="2" applyFont="1" applyFill="1" applyBorder="1" applyAlignment="1">
      <alignment horizontal="center" vertical="center"/>
    </xf>
    <xf numFmtId="0" fontId="38" fillId="14" borderId="14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8" fillId="0" borderId="6" xfId="2" applyFont="1" applyBorder="1" applyAlignment="1">
      <alignment horizontal="center" vertical="center"/>
    </xf>
    <xf numFmtId="0" fontId="38" fillId="13" borderId="4" xfId="2" applyFont="1" applyFill="1" applyBorder="1" applyAlignment="1">
      <alignment horizontal="center" vertical="center"/>
    </xf>
    <xf numFmtId="0" fontId="38" fillId="13" borderId="7" xfId="2" applyFont="1" applyFill="1" applyBorder="1" applyAlignment="1">
      <alignment horizontal="center" vertical="center"/>
    </xf>
    <xf numFmtId="0" fontId="38" fillId="13" borderId="5" xfId="2" applyFont="1" applyFill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38" fillId="14" borderId="12" xfId="9" applyFont="1" applyFill="1" applyBorder="1" applyAlignment="1">
      <alignment horizontal="center" vertical="center"/>
    </xf>
    <xf numFmtId="0" fontId="38" fillId="14" borderId="13" xfId="9" applyFont="1" applyFill="1" applyBorder="1" applyAlignment="1">
      <alignment horizontal="center" vertical="center"/>
    </xf>
    <xf numFmtId="0" fontId="38" fillId="14" borderId="14" xfId="9" applyFont="1" applyFill="1" applyBorder="1" applyAlignment="1">
      <alignment horizontal="center" vertical="center"/>
    </xf>
    <xf numFmtId="0" fontId="38" fillId="0" borderId="0" xfId="9" applyFont="1" applyAlignment="1">
      <alignment horizontal="center" vertical="center"/>
    </xf>
    <xf numFmtId="0" fontId="38" fillId="0" borderId="0" xfId="9" applyFont="1" applyFill="1" applyAlignment="1">
      <alignment horizontal="center" vertical="center"/>
    </xf>
    <xf numFmtId="0" fontId="38" fillId="0" borderId="0" xfId="9" applyFont="1" applyAlignment="1">
      <alignment horizontal="center" vertical="top"/>
    </xf>
    <xf numFmtId="0" fontId="38" fillId="13" borderId="4" xfId="9" applyFont="1" applyFill="1" applyBorder="1" applyAlignment="1">
      <alignment horizontal="center" vertical="center"/>
    </xf>
    <xf numFmtId="0" fontId="38" fillId="13" borderId="7" xfId="9" applyFont="1" applyFill="1" applyBorder="1" applyAlignment="1">
      <alignment horizontal="center" vertical="center"/>
    </xf>
    <xf numFmtId="0" fontId="38" fillId="13" borderId="5" xfId="9" applyFont="1" applyFill="1" applyBorder="1" applyAlignment="1">
      <alignment horizontal="center" vertical="center"/>
    </xf>
    <xf numFmtId="0" fontId="27" fillId="0" borderId="8" xfId="9" applyFont="1" applyBorder="1" applyAlignment="1">
      <alignment horizontal="center" vertical="center"/>
    </xf>
    <xf numFmtId="0" fontId="27" fillId="0" borderId="9" xfId="9" applyFont="1" applyBorder="1" applyAlignment="1">
      <alignment horizontal="center" vertical="center"/>
    </xf>
    <xf numFmtId="0" fontId="27" fillId="0" borderId="10" xfId="9" applyFont="1" applyBorder="1" applyAlignment="1">
      <alignment horizontal="center" vertical="center"/>
    </xf>
  </cellXfs>
  <cellStyles count="11">
    <cellStyle name="เครื่องหมายจุลภาค 2 2" xfId="4"/>
    <cellStyle name="จุลภาค" xfId="1" builtinId="3"/>
    <cellStyle name="จุลภาค 2 2" xfId="8"/>
    <cellStyle name="จุลภาค 2 3" xfId="10"/>
    <cellStyle name="ปกติ" xfId="0" builtinId="0"/>
    <cellStyle name="ปกติ 2" xfId="5"/>
    <cellStyle name="ปกติ 2 2" xfId="2"/>
    <cellStyle name="ปกติ 2 3" xfId="9"/>
    <cellStyle name="ปกติ 9" xfId="3"/>
    <cellStyle name="ปกติ_Sheet1" xfId="7"/>
    <cellStyle name="ปกติ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22" sqref="F22"/>
    </sheetView>
  </sheetViews>
  <sheetFormatPr defaultRowHeight="14.25" x14ac:dyDescent="0.2"/>
  <cols>
    <col min="1" max="1" width="2" customWidth="1"/>
    <col min="2" max="2" width="6.625" customWidth="1"/>
    <col min="3" max="3" width="26" bestFit="1" customWidth="1"/>
    <col min="5" max="5" width="10.125" bestFit="1" customWidth="1"/>
    <col min="6" max="6" width="14.125" bestFit="1" customWidth="1"/>
    <col min="7" max="7" width="6.875" customWidth="1"/>
    <col min="8" max="8" width="28.375" customWidth="1"/>
    <col min="10" max="10" width="8.625" customWidth="1"/>
    <col min="11" max="11" width="14.125" bestFit="1" customWidth="1"/>
  </cols>
  <sheetData>
    <row r="1" spans="1:11" ht="21" x14ac:dyDescent="0.3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1" x14ac:dyDescent="0.35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21" x14ac:dyDescent="0.35">
      <c r="A3" s="210" t="s">
        <v>128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1" x14ac:dyDescent="0.35">
      <c r="A4" s="1"/>
      <c r="B4" s="25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211" t="s">
        <v>5</v>
      </c>
      <c r="D5" s="211"/>
      <c r="E5" s="211"/>
      <c r="F5" s="211"/>
      <c r="G5" s="26" t="s">
        <v>4</v>
      </c>
      <c r="H5" s="211" t="s">
        <v>6</v>
      </c>
      <c r="I5" s="211"/>
      <c r="J5" s="211"/>
      <c r="K5" s="211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27">
        <v>1</v>
      </c>
      <c r="C7" s="7" t="s">
        <v>30</v>
      </c>
      <c r="D7" s="8" t="s">
        <v>42</v>
      </c>
      <c r="E7" s="7">
        <v>620.90949999999998</v>
      </c>
      <c r="F7" s="9">
        <v>43548294.530000001</v>
      </c>
      <c r="G7" s="27">
        <v>1</v>
      </c>
      <c r="H7" s="28" t="s">
        <v>16</v>
      </c>
      <c r="I7" s="32">
        <v>24029020</v>
      </c>
      <c r="J7" s="9">
        <v>155.92500000000001</v>
      </c>
      <c r="K7" s="9">
        <v>55445421.780000001</v>
      </c>
    </row>
    <row r="8" spans="1:11" ht="21" x14ac:dyDescent="0.35">
      <c r="A8" s="2"/>
      <c r="B8" s="27">
        <v>2</v>
      </c>
      <c r="C8" s="7" t="s">
        <v>39</v>
      </c>
      <c r="D8" s="10" t="s">
        <v>19</v>
      </c>
      <c r="E8" s="11">
        <v>607.4348</v>
      </c>
      <c r="F8" s="11">
        <v>16798814.84</v>
      </c>
      <c r="G8" s="27">
        <v>2</v>
      </c>
      <c r="H8" s="28" t="s">
        <v>31</v>
      </c>
      <c r="I8" s="32">
        <v>84151090</v>
      </c>
      <c r="J8" s="9">
        <v>122.6657</v>
      </c>
      <c r="K8" s="9">
        <v>11796833.41</v>
      </c>
    </row>
    <row r="9" spans="1:11" ht="21" x14ac:dyDescent="0.35">
      <c r="A9" s="2"/>
      <c r="B9" s="27">
        <v>3</v>
      </c>
      <c r="C9" s="12" t="s">
        <v>37</v>
      </c>
      <c r="D9" s="13" t="s">
        <v>38</v>
      </c>
      <c r="E9" s="7">
        <v>702.63824999999997</v>
      </c>
      <c r="F9" s="9">
        <v>12884842.420000002</v>
      </c>
      <c r="G9" s="27">
        <v>3</v>
      </c>
      <c r="H9" s="28" t="s">
        <v>24</v>
      </c>
      <c r="I9" s="32">
        <v>40111000</v>
      </c>
      <c r="J9" s="9">
        <v>136.06150999999997</v>
      </c>
      <c r="K9" s="9">
        <v>8960606.7599999998</v>
      </c>
    </row>
    <row r="10" spans="1:11" ht="21" x14ac:dyDescent="0.35">
      <c r="A10" s="2"/>
      <c r="B10" s="27">
        <v>4</v>
      </c>
      <c r="C10" s="7" t="s">
        <v>13</v>
      </c>
      <c r="D10" s="10" t="s">
        <v>14</v>
      </c>
      <c r="E10" s="11">
        <v>7.166599999999999</v>
      </c>
      <c r="F10" s="11">
        <v>11590370.75</v>
      </c>
      <c r="G10" s="27">
        <v>4</v>
      </c>
      <c r="H10" s="28" t="s">
        <v>44</v>
      </c>
      <c r="I10" s="32">
        <v>84659990</v>
      </c>
      <c r="J10" s="9">
        <v>6.1479999999999997</v>
      </c>
      <c r="K10" s="9">
        <v>6567589.2400000002</v>
      </c>
    </row>
    <row r="11" spans="1:11" ht="21" x14ac:dyDescent="0.35">
      <c r="A11" s="2"/>
      <c r="B11" s="27">
        <v>5</v>
      </c>
      <c r="C11" s="12" t="s">
        <v>23</v>
      </c>
      <c r="D11" s="11" t="s">
        <v>43</v>
      </c>
      <c r="E11" s="11">
        <v>43.298000000000002</v>
      </c>
      <c r="F11" s="11">
        <v>11092678.860000001</v>
      </c>
      <c r="G11" s="27">
        <v>5</v>
      </c>
      <c r="H11" s="28" t="s">
        <v>20</v>
      </c>
      <c r="I11" s="32">
        <v>87032259</v>
      </c>
      <c r="J11" s="9">
        <v>8.66</v>
      </c>
      <c r="K11" s="9">
        <v>4049986.64</v>
      </c>
    </row>
    <row r="12" spans="1:11" ht="21" x14ac:dyDescent="0.35">
      <c r="A12" s="2"/>
      <c r="B12" s="27">
        <v>6</v>
      </c>
      <c r="C12" s="12" t="s">
        <v>40</v>
      </c>
      <c r="D12" s="11" t="s">
        <v>41</v>
      </c>
      <c r="E12" s="11">
        <v>311.97000000000003</v>
      </c>
      <c r="F12" s="11">
        <v>4427281.9000000004</v>
      </c>
      <c r="G12" s="27">
        <v>6</v>
      </c>
      <c r="H12" s="28" t="s">
        <v>52</v>
      </c>
      <c r="I12" s="32">
        <v>87149690</v>
      </c>
      <c r="J12" s="9">
        <v>137.98000000000002</v>
      </c>
      <c r="K12" s="9">
        <v>3854247.9499999997</v>
      </c>
    </row>
    <row r="13" spans="1:11" ht="21" x14ac:dyDescent="0.35">
      <c r="A13" s="2"/>
      <c r="B13" s="27">
        <v>7</v>
      </c>
      <c r="C13" s="7" t="s">
        <v>18</v>
      </c>
      <c r="D13" s="7" t="s">
        <v>19</v>
      </c>
      <c r="E13" s="11">
        <v>35.324640000000002</v>
      </c>
      <c r="F13" s="11">
        <v>1279643.51</v>
      </c>
      <c r="G13" s="27">
        <v>7</v>
      </c>
      <c r="H13" s="28" t="s">
        <v>22</v>
      </c>
      <c r="I13" s="32">
        <v>11071000</v>
      </c>
      <c r="J13" s="9">
        <v>194.56</v>
      </c>
      <c r="K13" s="9">
        <v>2941187.75</v>
      </c>
    </row>
    <row r="14" spans="1:11" ht="21" x14ac:dyDescent="0.35">
      <c r="A14" s="2"/>
      <c r="B14" s="27">
        <v>8</v>
      </c>
      <c r="C14" s="7" t="s">
        <v>53</v>
      </c>
      <c r="D14" s="7" t="s">
        <v>54</v>
      </c>
      <c r="E14" s="11">
        <v>18.8</v>
      </c>
      <c r="F14" s="11">
        <v>411904.22</v>
      </c>
      <c r="G14" s="27">
        <v>8</v>
      </c>
      <c r="H14" s="28" t="s">
        <v>47</v>
      </c>
      <c r="I14" s="32">
        <v>84183090</v>
      </c>
      <c r="J14" s="9">
        <v>10.4221</v>
      </c>
      <c r="K14" s="9">
        <v>2816853.8</v>
      </c>
    </row>
    <row r="15" spans="1:11" ht="21" x14ac:dyDescent="0.35">
      <c r="A15" s="2"/>
      <c r="B15" s="27">
        <v>9</v>
      </c>
      <c r="C15" s="7" t="s">
        <v>45</v>
      </c>
      <c r="D15" s="7" t="s">
        <v>46</v>
      </c>
      <c r="E15" s="9">
        <v>24.547000000000001</v>
      </c>
      <c r="F15" s="9">
        <v>298279.67999999999</v>
      </c>
      <c r="G15" s="27">
        <v>9</v>
      </c>
      <c r="H15" s="28" t="s">
        <v>36</v>
      </c>
      <c r="I15" s="32">
        <v>84089099</v>
      </c>
      <c r="J15" s="9">
        <v>26.04</v>
      </c>
      <c r="K15" s="9">
        <v>2768829.71</v>
      </c>
    </row>
    <row r="16" spans="1:11" ht="21" x14ac:dyDescent="0.35">
      <c r="A16" s="2"/>
      <c r="B16" s="27">
        <v>10</v>
      </c>
      <c r="C16" s="7" t="s">
        <v>55</v>
      </c>
      <c r="D16" s="7" t="s">
        <v>56</v>
      </c>
      <c r="E16" s="9">
        <v>0.42399999999999999</v>
      </c>
      <c r="F16" s="9">
        <v>179609.4</v>
      </c>
      <c r="G16" s="27">
        <v>10</v>
      </c>
      <c r="H16" s="29" t="s">
        <v>57</v>
      </c>
      <c r="I16" s="32">
        <v>85182990</v>
      </c>
      <c r="J16" s="9">
        <v>46.68</v>
      </c>
      <c r="K16" s="9">
        <v>2139037.09</v>
      </c>
    </row>
    <row r="17" spans="1:11" ht="21" x14ac:dyDescent="0.35">
      <c r="A17" s="2"/>
      <c r="B17" s="7"/>
      <c r="C17" s="15" t="s">
        <v>25</v>
      </c>
      <c r="D17" s="15"/>
      <c r="E17" s="16">
        <f>SUM(E7:E16)</f>
        <v>2372.5127900000002</v>
      </c>
      <c r="F17" s="16">
        <f>SUM(F7:F16)</f>
        <v>102511720.11000003</v>
      </c>
      <c r="G17" s="27"/>
      <c r="H17" s="15" t="s">
        <v>26</v>
      </c>
      <c r="I17" s="15"/>
      <c r="J17" s="17">
        <f>SUM(J7:J16)</f>
        <v>845.14230999999984</v>
      </c>
      <c r="K17" s="17">
        <f>SUM(K7:K16)</f>
        <v>101340594.13</v>
      </c>
    </row>
    <row r="18" spans="1:11" ht="21" x14ac:dyDescent="0.35">
      <c r="A18" s="2"/>
      <c r="B18" s="212" t="s">
        <v>27</v>
      </c>
      <c r="C18" s="212"/>
      <c r="D18" s="212"/>
      <c r="E18" s="9">
        <v>0.29599999999999999</v>
      </c>
      <c r="F18" s="9">
        <v>24283.19</v>
      </c>
      <c r="G18" s="213" t="s">
        <v>27</v>
      </c>
      <c r="H18" s="214"/>
      <c r="I18" s="214"/>
      <c r="J18" s="18">
        <v>839.40851999999984</v>
      </c>
      <c r="K18" s="18">
        <v>24126517.350000001</v>
      </c>
    </row>
    <row r="19" spans="1:11" ht="21" x14ac:dyDescent="0.35">
      <c r="A19" s="2"/>
      <c r="B19" s="19"/>
      <c r="C19" s="207" t="s">
        <v>28</v>
      </c>
      <c r="D19" s="208"/>
      <c r="E19" s="16">
        <v>2372.80879</v>
      </c>
      <c r="F19" s="16">
        <v>102536003.30000003</v>
      </c>
      <c r="G19" s="20"/>
      <c r="H19" s="209" t="s">
        <v>29</v>
      </c>
      <c r="I19" s="209"/>
      <c r="J19" s="21">
        <v>1684.5508299999997</v>
      </c>
      <c r="K19" s="17">
        <v>125467111.47999999</v>
      </c>
    </row>
    <row r="20" spans="1:11" ht="21" x14ac:dyDescent="0.35">
      <c r="A20" s="2" t="s">
        <v>58</v>
      </c>
      <c r="B20" s="2"/>
      <c r="C20" s="2"/>
      <c r="D20" s="2"/>
      <c r="E20" s="2"/>
      <c r="F20" s="2"/>
      <c r="G20" s="2" t="s">
        <v>59</v>
      </c>
      <c r="H20" s="2"/>
      <c r="I20" s="2"/>
      <c r="J20" s="2"/>
      <c r="K20" s="2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17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P9" sqref="P9"/>
    </sheetView>
  </sheetViews>
  <sheetFormatPr defaultRowHeight="14.25" x14ac:dyDescent="0.2"/>
  <cols>
    <col min="1" max="1" width="1.625" customWidth="1"/>
    <col min="2" max="2" width="6.875" customWidth="1"/>
    <col min="3" max="3" width="24.75" customWidth="1"/>
    <col min="6" max="6" width="14.75" customWidth="1"/>
    <col min="7" max="7" width="7.5" customWidth="1"/>
    <col min="8" max="8" width="27" bestFit="1" customWidth="1"/>
    <col min="10" max="10" width="10.125" bestFit="1" customWidth="1"/>
    <col min="11" max="11" width="15.125" customWidth="1"/>
    <col min="13" max="13" width="13.625" bestFit="1" customWidth="1"/>
    <col min="15" max="15" width="9.125" bestFit="1" customWidth="1"/>
    <col min="16" max="16" width="14.375" bestFit="1" customWidth="1"/>
  </cols>
  <sheetData>
    <row r="1" spans="1:11" ht="21" x14ac:dyDescent="0.3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21" x14ac:dyDescent="0.35">
      <c r="A2" s="210" t="s">
        <v>35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21" x14ac:dyDescent="0.35">
      <c r="A3" s="210" t="s">
        <v>60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1" x14ac:dyDescent="0.35">
      <c r="A4" s="1"/>
      <c r="B4" s="25"/>
      <c r="C4" s="1" t="s">
        <v>2</v>
      </c>
      <c r="D4" s="1"/>
      <c r="E4" s="1"/>
      <c r="F4" s="1"/>
      <c r="G4" s="1"/>
      <c r="H4" s="1" t="s">
        <v>3</v>
      </c>
      <c r="I4" s="1"/>
      <c r="J4" s="1"/>
      <c r="K4" s="1"/>
    </row>
    <row r="5" spans="1:11" ht="21" x14ac:dyDescent="0.35">
      <c r="A5" s="2"/>
      <c r="B5" s="3" t="s">
        <v>4</v>
      </c>
      <c r="C5" s="211" t="s">
        <v>5</v>
      </c>
      <c r="D5" s="211"/>
      <c r="E5" s="211"/>
      <c r="F5" s="211"/>
      <c r="G5" s="26" t="s">
        <v>4</v>
      </c>
      <c r="H5" s="211" t="s">
        <v>6</v>
      </c>
      <c r="I5" s="211"/>
      <c r="J5" s="211"/>
      <c r="K5" s="211"/>
    </row>
    <row r="6" spans="1:11" ht="21" x14ac:dyDescent="0.35">
      <c r="A6" s="2"/>
      <c r="B6" s="4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12</v>
      </c>
    </row>
    <row r="7" spans="1:11" ht="21" x14ac:dyDescent="0.35">
      <c r="A7" s="2"/>
      <c r="B7" s="27">
        <v>1</v>
      </c>
      <c r="C7" s="7" t="s">
        <v>30</v>
      </c>
      <c r="D7" s="33">
        <v>9011110</v>
      </c>
      <c r="E7" s="9">
        <v>1608.6035000000002</v>
      </c>
      <c r="F7" s="9">
        <v>90888924.550000012</v>
      </c>
      <c r="G7" s="27">
        <v>1</v>
      </c>
      <c r="H7" s="7" t="s">
        <v>48</v>
      </c>
      <c r="I7" s="7">
        <v>24029020</v>
      </c>
      <c r="J7" s="9">
        <v>468.08280000000008</v>
      </c>
      <c r="K7" s="9">
        <v>169174947.06</v>
      </c>
    </row>
    <row r="8" spans="1:11" ht="21" x14ac:dyDescent="0.35">
      <c r="A8" s="2"/>
      <c r="B8" s="27">
        <v>2</v>
      </c>
      <c r="C8" s="7" t="s">
        <v>51</v>
      </c>
      <c r="D8" s="10">
        <v>94036090</v>
      </c>
      <c r="E8" s="11">
        <v>3034.95525</v>
      </c>
      <c r="F8" s="11">
        <v>72202540.470000014</v>
      </c>
      <c r="G8" s="27">
        <v>2</v>
      </c>
      <c r="H8" s="7" t="s">
        <v>16</v>
      </c>
      <c r="I8" s="7">
        <v>24022090</v>
      </c>
      <c r="J8" s="9">
        <v>158.0172</v>
      </c>
      <c r="K8" s="9">
        <v>58585209.620000005</v>
      </c>
    </row>
    <row r="9" spans="1:11" ht="21" x14ac:dyDescent="0.35">
      <c r="A9" s="2"/>
      <c r="B9" s="27">
        <v>3</v>
      </c>
      <c r="C9" s="12" t="s">
        <v>13</v>
      </c>
      <c r="D9" s="34">
        <v>85043199</v>
      </c>
      <c r="E9" s="9">
        <v>29.728400000000001</v>
      </c>
      <c r="F9" s="9">
        <v>47506637.090000004</v>
      </c>
      <c r="G9" s="27">
        <v>3</v>
      </c>
      <c r="H9" s="14" t="s">
        <v>15</v>
      </c>
      <c r="I9" s="7">
        <v>73082029</v>
      </c>
      <c r="J9" s="9">
        <v>700.66056000000003</v>
      </c>
      <c r="K9" s="9">
        <v>46019683.719999999</v>
      </c>
    </row>
    <row r="10" spans="1:11" ht="21" x14ac:dyDescent="0.35">
      <c r="A10" s="2"/>
      <c r="B10" s="27">
        <v>4</v>
      </c>
      <c r="C10" s="7" t="s">
        <v>39</v>
      </c>
      <c r="D10" s="31">
        <v>10064090</v>
      </c>
      <c r="E10" s="11">
        <v>1145.88428</v>
      </c>
      <c r="F10" s="11">
        <v>31138059.91</v>
      </c>
      <c r="G10" s="27">
        <v>4</v>
      </c>
      <c r="H10" s="7" t="s">
        <v>22</v>
      </c>
      <c r="I10" s="7">
        <v>11071000</v>
      </c>
      <c r="J10" s="9">
        <v>1575.2082</v>
      </c>
      <c r="K10" s="9">
        <v>30342349.870000001</v>
      </c>
    </row>
    <row r="11" spans="1:11" ht="21" x14ac:dyDescent="0.35">
      <c r="A11" s="2"/>
      <c r="B11" s="27">
        <v>5</v>
      </c>
      <c r="C11" s="12" t="s">
        <v>23</v>
      </c>
      <c r="D11" s="35">
        <v>21011110</v>
      </c>
      <c r="E11" s="11">
        <v>78.814499999999995</v>
      </c>
      <c r="F11" s="11">
        <v>16843004.75</v>
      </c>
      <c r="G11" s="27">
        <v>5</v>
      </c>
      <c r="H11" s="7" t="s">
        <v>50</v>
      </c>
      <c r="I11" s="7">
        <v>84151090</v>
      </c>
      <c r="J11" s="9">
        <v>567.07514000000003</v>
      </c>
      <c r="K11" s="9">
        <v>27208252.560000002</v>
      </c>
    </row>
    <row r="12" spans="1:11" ht="21" x14ac:dyDescent="0.35">
      <c r="A12" s="2"/>
      <c r="B12" s="27">
        <v>6</v>
      </c>
      <c r="C12" s="12" t="s">
        <v>17</v>
      </c>
      <c r="D12" s="35">
        <v>94034000</v>
      </c>
      <c r="E12" s="11">
        <v>294.298</v>
      </c>
      <c r="F12" s="11">
        <v>9785391.1799999997</v>
      </c>
      <c r="G12" s="27">
        <v>6</v>
      </c>
      <c r="H12" s="7" t="s">
        <v>24</v>
      </c>
      <c r="I12" s="7">
        <v>40111000</v>
      </c>
      <c r="J12" s="9">
        <v>528.86829999999998</v>
      </c>
      <c r="K12" s="9">
        <v>23216722.240000002</v>
      </c>
    </row>
    <row r="13" spans="1:11" ht="21" x14ac:dyDescent="0.35">
      <c r="A13" s="2"/>
      <c r="B13" s="27">
        <v>7</v>
      </c>
      <c r="C13" s="7" t="s">
        <v>160</v>
      </c>
      <c r="D13" s="31">
        <v>21011299</v>
      </c>
      <c r="E13" s="11">
        <v>35.516499999999994</v>
      </c>
      <c r="F13" s="11">
        <v>5750325.8900000006</v>
      </c>
      <c r="G13" s="27">
        <v>7</v>
      </c>
      <c r="H13" s="7" t="s">
        <v>64</v>
      </c>
      <c r="I13" s="7">
        <v>87033371</v>
      </c>
      <c r="J13" s="9">
        <v>33.905000000000001</v>
      </c>
      <c r="K13" s="9">
        <v>20499670.060000002</v>
      </c>
    </row>
    <row r="14" spans="1:11" ht="21" x14ac:dyDescent="0.35">
      <c r="A14" s="2"/>
      <c r="B14" s="27">
        <v>8</v>
      </c>
      <c r="C14" s="7" t="s">
        <v>40</v>
      </c>
      <c r="D14" s="31">
        <v>11081400</v>
      </c>
      <c r="E14" s="11">
        <v>311.97000000000003</v>
      </c>
      <c r="F14" s="11">
        <v>4427281.9000000004</v>
      </c>
      <c r="G14" s="27">
        <v>8</v>
      </c>
      <c r="H14" s="30" t="s">
        <v>33</v>
      </c>
      <c r="I14" s="7">
        <v>69072394</v>
      </c>
      <c r="J14" s="9">
        <v>975.18400000000008</v>
      </c>
      <c r="K14" s="9">
        <v>13252587.449999999</v>
      </c>
    </row>
    <row r="15" spans="1:11" ht="21" x14ac:dyDescent="0.35">
      <c r="A15" s="2"/>
      <c r="B15" s="27">
        <v>9</v>
      </c>
      <c r="C15" s="7" t="s">
        <v>32</v>
      </c>
      <c r="D15" s="31">
        <v>84818088</v>
      </c>
      <c r="E15" s="9">
        <v>2.72</v>
      </c>
      <c r="F15" s="9">
        <v>4086328.5</v>
      </c>
      <c r="G15" s="27">
        <v>9</v>
      </c>
      <c r="H15" s="30" t="s">
        <v>34</v>
      </c>
      <c r="I15" s="7">
        <v>73089099</v>
      </c>
      <c r="J15" s="9">
        <v>145.72899999999998</v>
      </c>
      <c r="K15" s="9">
        <v>12656777.73</v>
      </c>
    </row>
    <row r="16" spans="1:11" ht="21" x14ac:dyDescent="0.35">
      <c r="A16" s="2"/>
      <c r="B16" s="27">
        <v>10</v>
      </c>
      <c r="C16" s="7" t="s">
        <v>21</v>
      </c>
      <c r="D16" s="31">
        <v>61044200</v>
      </c>
      <c r="E16" s="9">
        <v>4.5796000000000001</v>
      </c>
      <c r="F16" s="9">
        <v>3354504.88</v>
      </c>
      <c r="G16" s="27">
        <v>10</v>
      </c>
      <c r="H16" s="7" t="s">
        <v>49</v>
      </c>
      <c r="I16" s="7">
        <v>84159019</v>
      </c>
      <c r="J16" s="9">
        <v>120.08425</v>
      </c>
      <c r="K16" s="9">
        <v>12224449.420000002</v>
      </c>
    </row>
    <row r="17" spans="1:16" ht="21" x14ac:dyDescent="0.35">
      <c r="A17" s="2"/>
      <c r="B17" s="7"/>
      <c r="C17" s="15" t="s">
        <v>25</v>
      </c>
      <c r="D17" s="15"/>
      <c r="E17" s="16">
        <f>SUM(E7:E16)</f>
        <v>6547.0700300000008</v>
      </c>
      <c r="F17" s="16">
        <f>SUM(F7:F16)</f>
        <v>285982999.12</v>
      </c>
      <c r="G17" s="27"/>
      <c r="H17" s="15" t="s">
        <v>26</v>
      </c>
      <c r="I17" s="15"/>
      <c r="J17" s="17">
        <f>SUM(J7:J16)</f>
        <v>5272.8144500000008</v>
      </c>
      <c r="K17" s="17">
        <f>SUM(K7:K16)</f>
        <v>413180649.73000002</v>
      </c>
      <c r="O17" s="23"/>
      <c r="P17" s="23"/>
    </row>
    <row r="18" spans="1:16" ht="21" x14ac:dyDescent="0.35">
      <c r="A18" s="2"/>
      <c r="B18" s="212" t="s">
        <v>27</v>
      </c>
      <c r="C18" s="212"/>
      <c r="D18" s="212"/>
      <c r="E18" s="9">
        <v>133.179</v>
      </c>
      <c r="F18" s="9">
        <v>3295857.62</v>
      </c>
      <c r="G18" s="213" t="s">
        <v>27</v>
      </c>
      <c r="H18" s="214"/>
      <c r="I18" s="214"/>
      <c r="J18" s="18">
        <f>J19-J17</f>
        <v>5738.798600000001</v>
      </c>
      <c r="K18" s="18">
        <f>K19-K17</f>
        <v>233084194.64999986</v>
      </c>
      <c r="O18" s="23"/>
      <c r="P18" s="23"/>
    </row>
    <row r="19" spans="1:16" ht="21" x14ac:dyDescent="0.35">
      <c r="A19" s="2"/>
      <c r="B19" s="19"/>
      <c r="C19" s="207" t="s">
        <v>28</v>
      </c>
      <c r="D19" s="208"/>
      <c r="E19" s="16">
        <v>6680.2490300000009</v>
      </c>
      <c r="F19" s="16">
        <v>289278856.74000001</v>
      </c>
      <c r="G19" s="20"/>
      <c r="H19" s="209" t="s">
        <v>29</v>
      </c>
      <c r="I19" s="209"/>
      <c r="J19" s="17">
        <v>11011.613050000002</v>
      </c>
      <c r="K19" s="17">
        <v>646264844.37999988</v>
      </c>
      <c r="O19" s="23"/>
      <c r="P19" s="23"/>
    </row>
    <row r="20" spans="1:16" ht="21" x14ac:dyDescent="0.35">
      <c r="A20" s="2" t="s">
        <v>61</v>
      </c>
      <c r="B20" s="2"/>
      <c r="C20" s="2"/>
      <c r="D20" s="2"/>
      <c r="E20" s="2"/>
      <c r="F20" s="2"/>
      <c r="G20" s="2" t="s">
        <v>62</v>
      </c>
      <c r="H20" s="2"/>
      <c r="I20" s="2"/>
      <c r="J20" s="22"/>
      <c r="K20" s="22"/>
    </row>
  </sheetData>
  <mergeCells count="9">
    <mergeCell ref="C19:D19"/>
    <mergeCell ref="H19:I19"/>
    <mergeCell ref="A1:K1"/>
    <mergeCell ref="A2:K2"/>
    <mergeCell ref="A3:K3"/>
    <mergeCell ref="C5:F5"/>
    <mergeCell ref="H5:K5"/>
    <mergeCell ref="B18:D18"/>
    <mergeCell ref="G18:I18"/>
  </mergeCells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L12" sqref="L12"/>
    </sheetView>
  </sheetViews>
  <sheetFormatPr defaultRowHeight="23.25" x14ac:dyDescent="0.35"/>
  <cols>
    <col min="1" max="1" width="5.5" style="38" customWidth="1"/>
    <col min="2" max="2" width="23" style="37" customWidth="1"/>
    <col min="3" max="3" width="9.75" style="39" customWidth="1"/>
    <col min="4" max="4" width="16.625" style="40" customWidth="1"/>
    <col min="5" max="5" width="22.75" style="41" customWidth="1"/>
    <col min="6" max="6" width="5.25" style="37" customWidth="1"/>
    <col min="7" max="7" width="12.625" style="37" bestFit="1" customWidth="1"/>
    <col min="8" max="8" width="26.625" style="37" customWidth="1"/>
    <col min="9" max="9" width="18.625" style="37" bestFit="1" customWidth="1"/>
    <col min="10" max="10" width="17.125" style="37" customWidth="1"/>
    <col min="11" max="12" width="12.5" style="37" bestFit="1" customWidth="1"/>
    <col min="13" max="16384" width="9" style="37"/>
  </cols>
  <sheetData>
    <row r="1" spans="1:12" ht="23.25" customHeight="1" x14ac:dyDescent="0.35">
      <c r="A1" s="216" t="s">
        <v>0</v>
      </c>
      <c r="B1" s="216"/>
      <c r="C1" s="216"/>
      <c r="D1" s="216"/>
      <c r="E1" s="216"/>
      <c r="F1" s="217" t="s">
        <v>65</v>
      </c>
      <c r="G1" s="217"/>
      <c r="H1" s="217"/>
      <c r="I1" s="217"/>
      <c r="J1" s="217"/>
    </row>
    <row r="2" spans="1:12" ht="23.25" customHeight="1" x14ac:dyDescent="0.35">
      <c r="A2" s="216" t="s">
        <v>66</v>
      </c>
      <c r="B2" s="216"/>
      <c r="C2" s="216"/>
      <c r="D2" s="216"/>
      <c r="E2" s="216"/>
      <c r="F2" s="217" t="s">
        <v>67</v>
      </c>
      <c r="G2" s="217"/>
      <c r="H2" s="217"/>
      <c r="I2" s="217"/>
      <c r="J2" s="217"/>
    </row>
    <row r="3" spans="1:12" ht="23.25" customHeight="1" x14ac:dyDescent="0.35">
      <c r="A3" s="216" t="s">
        <v>95</v>
      </c>
      <c r="B3" s="216"/>
      <c r="C3" s="216"/>
      <c r="D3" s="216"/>
      <c r="E3" s="216"/>
      <c r="F3" s="217" t="s">
        <v>96</v>
      </c>
      <c r="G3" s="217"/>
      <c r="H3" s="217"/>
      <c r="I3" s="217"/>
      <c r="J3" s="217"/>
    </row>
    <row r="4" spans="1:12" ht="23.25" customHeight="1" x14ac:dyDescent="0.35">
      <c r="F4" s="42"/>
      <c r="G4" s="42"/>
      <c r="H4" s="42"/>
      <c r="I4" s="42"/>
      <c r="J4" s="42"/>
    </row>
    <row r="5" spans="1:12" ht="30" customHeight="1" x14ac:dyDescent="0.35">
      <c r="A5" s="43" t="s">
        <v>68</v>
      </c>
      <c r="B5" s="44" t="s">
        <v>8</v>
      </c>
      <c r="C5" s="45" t="s">
        <v>9</v>
      </c>
      <c r="D5" s="46" t="s">
        <v>69</v>
      </c>
      <c r="E5" s="47" t="s">
        <v>11</v>
      </c>
      <c r="F5" s="48" t="s">
        <v>68</v>
      </c>
      <c r="G5" s="49" t="s">
        <v>70</v>
      </c>
      <c r="H5" s="50" t="s">
        <v>71</v>
      </c>
      <c r="I5" s="51" t="s">
        <v>72</v>
      </c>
      <c r="J5" s="51" t="s">
        <v>73</v>
      </c>
    </row>
    <row r="6" spans="1:12" ht="23.25" customHeight="1" x14ac:dyDescent="0.55000000000000004">
      <c r="A6" s="52">
        <v>1</v>
      </c>
      <c r="B6" s="123" t="s">
        <v>97</v>
      </c>
      <c r="C6" s="124">
        <v>27101971</v>
      </c>
      <c r="D6" s="125">
        <v>11092563.210000001</v>
      </c>
      <c r="E6" s="126">
        <v>218687771.78</v>
      </c>
      <c r="F6" s="127">
        <v>1</v>
      </c>
      <c r="G6" s="124">
        <v>27101971</v>
      </c>
      <c r="H6" s="123" t="s">
        <v>97</v>
      </c>
      <c r="I6" s="126">
        <v>11092563.210000001</v>
      </c>
      <c r="J6" s="126">
        <v>218687771.78</v>
      </c>
      <c r="K6" s="23"/>
      <c r="L6" s="23"/>
    </row>
    <row r="7" spans="1:12" ht="23.25" customHeight="1" x14ac:dyDescent="0.55000000000000004">
      <c r="A7" s="52">
        <v>2</v>
      </c>
      <c r="B7" s="123" t="s">
        <v>98</v>
      </c>
      <c r="C7" s="124">
        <v>27101224</v>
      </c>
      <c r="D7" s="125">
        <v>3205434.24</v>
      </c>
      <c r="E7" s="126">
        <v>70300314.859999999</v>
      </c>
      <c r="F7" s="127">
        <v>2</v>
      </c>
      <c r="G7" s="124">
        <v>27101224</v>
      </c>
      <c r="H7" s="123" t="s">
        <v>98</v>
      </c>
      <c r="I7" s="126">
        <v>3205434.24</v>
      </c>
      <c r="J7" s="126">
        <v>70300314.859999999</v>
      </c>
      <c r="K7" s="23"/>
      <c r="L7" s="23"/>
    </row>
    <row r="8" spans="1:12" ht="23.25" customHeight="1" x14ac:dyDescent="0.55000000000000004">
      <c r="A8" s="52">
        <v>3</v>
      </c>
      <c r="B8" s="123" t="s">
        <v>74</v>
      </c>
      <c r="C8" s="124">
        <v>27160000</v>
      </c>
      <c r="D8" s="125">
        <v>3</v>
      </c>
      <c r="E8" s="126">
        <v>24956802.09</v>
      </c>
      <c r="F8" s="127">
        <v>3</v>
      </c>
      <c r="G8" s="124">
        <v>27160000</v>
      </c>
      <c r="H8" s="123" t="s">
        <v>74</v>
      </c>
      <c r="I8" s="126">
        <v>3</v>
      </c>
      <c r="J8" s="126">
        <v>24956802.09</v>
      </c>
      <c r="K8" s="23"/>
      <c r="L8" s="23"/>
    </row>
    <row r="9" spans="1:12" ht="23.25" customHeight="1" x14ac:dyDescent="0.55000000000000004">
      <c r="A9" s="52">
        <v>4</v>
      </c>
      <c r="B9" s="123" t="s">
        <v>75</v>
      </c>
      <c r="C9" s="124">
        <v>87011011</v>
      </c>
      <c r="D9" s="125">
        <v>232460</v>
      </c>
      <c r="E9" s="126">
        <v>24186778.350000001</v>
      </c>
      <c r="F9" s="127">
        <v>4</v>
      </c>
      <c r="G9" s="124">
        <v>87011011</v>
      </c>
      <c r="H9" s="123" t="s">
        <v>75</v>
      </c>
      <c r="I9" s="126">
        <v>232460</v>
      </c>
      <c r="J9" s="126">
        <v>24186778.350000001</v>
      </c>
      <c r="K9" s="23"/>
      <c r="L9" s="23"/>
    </row>
    <row r="10" spans="1:12" ht="23.25" customHeight="1" x14ac:dyDescent="0.55000000000000004">
      <c r="A10" s="52">
        <v>5</v>
      </c>
      <c r="B10" s="123" t="s">
        <v>99</v>
      </c>
      <c r="C10" s="124">
        <v>68118100</v>
      </c>
      <c r="D10" s="125">
        <v>2497370</v>
      </c>
      <c r="E10" s="126">
        <v>18149854.379999999</v>
      </c>
      <c r="F10" s="127">
        <v>5</v>
      </c>
      <c r="G10" s="124">
        <v>68118100</v>
      </c>
      <c r="H10" s="123" t="s">
        <v>99</v>
      </c>
      <c r="I10" s="126">
        <v>2497370</v>
      </c>
      <c r="J10" s="126">
        <v>18149854.379999999</v>
      </c>
      <c r="K10" s="23"/>
      <c r="L10" s="23"/>
    </row>
    <row r="11" spans="1:12" ht="23.25" customHeight="1" x14ac:dyDescent="0.55000000000000004">
      <c r="A11" s="52">
        <v>6</v>
      </c>
      <c r="B11" s="123" t="s">
        <v>100</v>
      </c>
      <c r="C11" s="124">
        <v>27101212</v>
      </c>
      <c r="D11" s="125">
        <v>925200</v>
      </c>
      <c r="E11" s="126">
        <v>18077891.359999999</v>
      </c>
      <c r="F11" s="127">
        <v>6</v>
      </c>
      <c r="G11" s="124">
        <v>27101212</v>
      </c>
      <c r="H11" s="123" t="s">
        <v>161</v>
      </c>
      <c r="I11" s="126">
        <v>925200</v>
      </c>
      <c r="J11" s="126">
        <v>18077891.359999999</v>
      </c>
      <c r="K11" s="23"/>
      <c r="L11" s="23"/>
    </row>
    <row r="12" spans="1:12" ht="23.25" customHeight="1" x14ac:dyDescent="0.55000000000000004">
      <c r="A12" s="52">
        <v>7</v>
      </c>
      <c r="B12" s="123" t="s">
        <v>77</v>
      </c>
      <c r="C12" s="124">
        <v>29224220</v>
      </c>
      <c r="D12" s="125">
        <v>234462.99</v>
      </c>
      <c r="E12" s="126">
        <v>17529773.859999999</v>
      </c>
      <c r="F12" s="127">
        <v>7</v>
      </c>
      <c r="G12" s="124">
        <v>29224220</v>
      </c>
      <c r="H12" s="123" t="s">
        <v>77</v>
      </c>
      <c r="I12" s="126">
        <v>234462.99</v>
      </c>
      <c r="J12" s="126">
        <v>17529773.859999999</v>
      </c>
      <c r="K12" s="23"/>
      <c r="L12" s="23"/>
    </row>
    <row r="13" spans="1:12" ht="23.25" customHeight="1" x14ac:dyDescent="0.55000000000000004">
      <c r="A13" s="52">
        <v>8</v>
      </c>
      <c r="B13" s="123" t="s">
        <v>83</v>
      </c>
      <c r="C13" s="124">
        <v>72142059</v>
      </c>
      <c r="D13" s="125">
        <v>1154852</v>
      </c>
      <c r="E13" s="126">
        <v>17098347.210000001</v>
      </c>
      <c r="F13" s="127">
        <v>8</v>
      </c>
      <c r="G13" s="124">
        <v>72142059</v>
      </c>
      <c r="H13" s="123" t="s">
        <v>83</v>
      </c>
      <c r="I13" s="126">
        <v>1154852</v>
      </c>
      <c r="J13" s="126">
        <v>17098347.210000001</v>
      </c>
      <c r="K13" s="23"/>
      <c r="L13" s="23"/>
    </row>
    <row r="14" spans="1:12" ht="23.25" customHeight="1" x14ac:dyDescent="0.55000000000000004">
      <c r="A14" s="52">
        <v>9</v>
      </c>
      <c r="B14" s="123" t="s">
        <v>93</v>
      </c>
      <c r="C14" s="124">
        <v>72142031</v>
      </c>
      <c r="D14" s="125">
        <v>1045071.2</v>
      </c>
      <c r="E14" s="126">
        <v>15761946.02</v>
      </c>
      <c r="F14" s="127">
        <v>9</v>
      </c>
      <c r="G14" s="124">
        <v>72142031</v>
      </c>
      <c r="H14" s="123" t="s">
        <v>93</v>
      </c>
      <c r="I14" s="126">
        <v>1045071.2</v>
      </c>
      <c r="J14" s="126">
        <v>15761946.02</v>
      </c>
      <c r="K14" s="23"/>
      <c r="L14" s="23"/>
    </row>
    <row r="15" spans="1:12" ht="23.25" customHeight="1" x14ac:dyDescent="0.55000000000000004">
      <c r="A15" s="52">
        <v>10</v>
      </c>
      <c r="B15" s="123" t="s">
        <v>101</v>
      </c>
      <c r="C15" s="124">
        <v>27101943</v>
      </c>
      <c r="D15" s="125">
        <v>253951.48800000001</v>
      </c>
      <c r="E15" s="126">
        <v>14505746.08</v>
      </c>
      <c r="F15" s="127">
        <v>10</v>
      </c>
      <c r="G15" s="124">
        <v>27101943</v>
      </c>
      <c r="H15" s="123" t="s">
        <v>101</v>
      </c>
      <c r="I15" s="126">
        <v>253951.48800000001</v>
      </c>
      <c r="J15" s="126">
        <v>14505746.08</v>
      </c>
      <c r="K15" s="23"/>
      <c r="L15" s="23"/>
    </row>
    <row r="16" spans="1:12" ht="24.75" customHeight="1" x14ac:dyDescent="0.55000000000000004">
      <c r="A16" s="53"/>
      <c r="B16" s="54" t="s">
        <v>63</v>
      </c>
      <c r="C16" s="55"/>
      <c r="D16" s="128">
        <f>SUM(D6:D15)</f>
        <v>20641368.128000002</v>
      </c>
      <c r="E16" s="56">
        <f>SUM(E6:E15)</f>
        <v>439255225.98999995</v>
      </c>
      <c r="F16" s="127">
        <v>11</v>
      </c>
      <c r="G16" s="124">
        <v>85071099</v>
      </c>
      <c r="H16" s="123" t="s">
        <v>102</v>
      </c>
      <c r="I16" s="126">
        <v>119376.47</v>
      </c>
      <c r="J16" s="126">
        <v>13805938.23</v>
      </c>
      <c r="K16" s="23"/>
      <c r="L16" s="23"/>
    </row>
    <row r="17" spans="1:12" ht="23.25" customHeight="1" x14ac:dyDescent="0.55000000000000004">
      <c r="A17" s="57"/>
      <c r="B17" s="58" t="s">
        <v>27</v>
      </c>
      <c r="C17" s="59"/>
      <c r="D17" s="129">
        <f>D18-D16</f>
        <v>19078991.323999997</v>
      </c>
      <c r="E17" s="130">
        <f>E18-E16</f>
        <v>601736771.37000012</v>
      </c>
      <c r="F17" s="127">
        <v>12</v>
      </c>
      <c r="G17" s="124">
        <v>21069030</v>
      </c>
      <c r="H17" s="123" t="s">
        <v>76</v>
      </c>
      <c r="I17" s="126">
        <v>262662.88</v>
      </c>
      <c r="J17" s="126">
        <v>13641966.640000001</v>
      </c>
      <c r="K17" s="23"/>
      <c r="L17" s="23"/>
    </row>
    <row r="18" spans="1:12" ht="28.5" customHeight="1" x14ac:dyDescent="0.55000000000000004">
      <c r="A18" s="60"/>
      <c r="B18" s="61" t="s">
        <v>78</v>
      </c>
      <c r="C18" s="62"/>
      <c r="D18" s="131">
        <v>39720359.452</v>
      </c>
      <c r="E18" s="131">
        <v>1040991997.36</v>
      </c>
      <c r="F18" s="127">
        <v>13</v>
      </c>
      <c r="G18" s="124">
        <v>39232119</v>
      </c>
      <c r="H18" s="123" t="s">
        <v>80</v>
      </c>
      <c r="I18" s="126">
        <v>115872.5</v>
      </c>
      <c r="J18" s="126">
        <v>12483932</v>
      </c>
      <c r="K18" s="23"/>
      <c r="L18" s="23"/>
    </row>
    <row r="19" spans="1:12" ht="23.25" customHeight="1" x14ac:dyDescent="0.55000000000000004">
      <c r="A19" s="63"/>
      <c r="B19" s="64"/>
      <c r="C19" s="65"/>
      <c r="D19" s="66"/>
      <c r="E19" s="67"/>
      <c r="F19" s="127">
        <v>14</v>
      </c>
      <c r="G19" s="124">
        <v>23099012</v>
      </c>
      <c r="H19" s="132" t="s">
        <v>103</v>
      </c>
      <c r="I19" s="126">
        <v>914000</v>
      </c>
      <c r="J19" s="126">
        <v>11710025</v>
      </c>
      <c r="K19" s="23"/>
      <c r="L19" s="23"/>
    </row>
    <row r="20" spans="1:12" ht="23.25" customHeight="1" x14ac:dyDescent="0.55000000000000004">
      <c r="A20" s="68"/>
      <c r="B20" s="69"/>
      <c r="C20" s="70"/>
      <c r="F20" s="127">
        <v>15</v>
      </c>
      <c r="G20" s="124">
        <v>27101226</v>
      </c>
      <c r="H20" s="132" t="s">
        <v>104</v>
      </c>
      <c r="I20" s="126">
        <v>505420</v>
      </c>
      <c r="J20" s="126">
        <v>10091983.890000001</v>
      </c>
      <c r="K20" s="23"/>
      <c r="L20" s="23"/>
    </row>
    <row r="21" spans="1:12" ht="23.25" customHeight="1" x14ac:dyDescent="0.55000000000000004">
      <c r="A21" s="68"/>
      <c r="B21" s="71"/>
      <c r="C21" s="65"/>
      <c r="D21" s="72"/>
      <c r="E21" s="73"/>
      <c r="F21" s="127">
        <v>16</v>
      </c>
      <c r="G21" s="124">
        <v>19051000</v>
      </c>
      <c r="H21" s="132" t="s">
        <v>81</v>
      </c>
      <c r="I21" s="126">
        <v>115273</v>
      </c>
      <c r="J21" s="126">
        <v>10021715.029999999</v>
      </c>
      <c r="K21" s="23"/>
      <c r="L21" s="23"/>
    </row>
    <row r="22" spans="1:12" ht="23.25" customHeight="1" x14ac:dyDescent="0.55000000000000004">
      <c r="A22" s="68"/>
      <c r="B22" s="71"/>
      <c r="C22" s="65"/>
      <c r="D22" s="72"/>
      <c r="E22" s="73"/>
      <c r="F22" s="127">
        <v>17</v>
      </c>
      <c r="G22" s="124">
        <v>84089010</v>
      </c>
      <c r="H22" s="132" t="s">
        <v>105</v>
      </c>
      <c r="I22" s="126">
        <v>44735</v>
      </c>
      <c r="J22" s="126">
        <v>9904255.6799999997</v>
      </c>
      <c r="K22" s="23"/>
      <c r="L22" s="23"/>
    </row>
    <row r="23" spans="1:12" ht="23.25" customHeight="1" x14ac:dyDescent="0.55000000000000004">
      <c r="A23" s="74"/>
      <c r="B23" s="75"/>
      <c r="C23" s="76"/>
      <c r="D23" s="77"/>
      <c r="E23" s="78"/>
      <c r="F23" s="127">
        <v>18</v>
      </c>
      <c r="G23" s="124">
        <v>19059090</v>
      </c>
      <c r="H23" s="132" t="s">
        <v>106</v>
      </c>
      <c r="I23" s="126">
        <v>137515.4</v>
      </c>
      <c r="J23" s="126">
        <v>9821415</v>
      </c>
      <c r="K23" s="23"/>
      <c r="L23" s="23"/>
    </row>
    <row r="24" spans="1:12" ht="23.25" customHeight="1" x14ac:dyDescent="0.55000000000000004">
      <c r="B24" s="79"/>
      <c r="C24" s="76"/>
      <c r="D24" s="80"/>
      <c r="E24" s="81"/>
      <c r="F24" s="127">
        <v>19</v>
      </c>
      <c r="G24" s="124">
        <v>39231090</v>
      </c>
      <c r="H24" s="133" t="s">
        <v>80</v>
      </c>
      <c r="I24" s="126">
        <v>109869.53</v>
      </c>
      <c r="J24" s="126">
        <v>9451121.5299999993</v>
      </c>
      <c r="K24" s="23"/>
      <c r="L24" s="23"/>
    </row>
    <row r="25" spans="1:12" ht="23.25" customHeight="1" x14ac:dyDescent="0.55000000000000004">
      <c r="B25" s="79"/>
      <c r="C25" s="76"/>
      <c r="D25" s="23"/>
      <c r="E25" s="73"/>
      <c r="F25" s="127">
        <v>20</v>
      </c>
      <c r="G25" s="124">
        <v>21039019</v>
      </c>
      <c r="H25" s="132" t="s">
        <v>79</v>
      </c>
      <c r="I25" s="126">
        <v>127325.784</v>
      </c>
      <c r="J25" s="126">
        <v>9342143.5899999999</v>
      </c>
      <c r="K25" s="23"/>
      <c r="L25" s="23"/>
    </row>
    <row r="26" spans="1:12" ht="23.25" customHeight="1" x14ac:dyDescent="0.55000000000000004">
      <c r="B26" s="79"/>
      <c r="C26" s="76"/>
      <c r="D26" s="72"/>
      <c r="E26" s="81"/>
      <c r="F26" s="127">
        <v>21</v>
      </c>
      <c r="G26" s="124">
        <v>22029910</v>
      </c>
      <c r="H26" s="133" t="s">
        <v>107</v>
      </c>
      <c r="I26" s="126">
        <v>169439.92</v>
      </c>
      <c r="J26" s="126">
        <v>8868206.9000000004</v>
      </c>
      <c r="K26" s="23"/>
      <c r="L26" s="23"/>
    </row>
    <row r="27" spans="1:12" ht="23.25" customHeight="1" x14ac:dyDescent="0.55000000000000004">
      <c r="B27" s="79"/>
      <c r="C27" s="76"/>
      <c r="D27" s="82"/>
      <c r="E27" s="83"/>
      <c r="F27" s="127">
        <v>22</v>
      </c>
      <c r="G27" s="124">
        <v>39232199</v>
      </c>
      <c r="H27" s="133" t="s">
        <v>80</v>
      </c>
      <c r="I27" s="126">
        <v>149268.54</v>
      </c>
      <c r="J27" s="126">
        <v>8763726.8000000007</v>
      </c>
      <c r="K27" s="23"/>
      <c r="L27" s="23"/>
    </row>
    <row r="28" spans="1:12" ht="23.25" customHeight="1" x14ac:dyDescent="0.55000000000000004">
      <c r="B28" s="79"/>
      <c r="C28" s="76"/>
      <c r="D28" s="84"/>
      <c r="E28" s="83"/>
      <c r="F28" s="127">
        <v>23</v>
      </c>
      <c r="G28" s="124">
        <v>96190019</v>
      </c>
      <c r="H28" s="132" t="s">
        <v>82</v>
      </c>
      <c r="I28" s="126">
        <v>60018.400000000001</v>
      </c>
      <c r="J28" s="126">
        <v>8680267.5099999998</v>
      </c>
      <c r="K28" s="23"/>
      <c r="L28" s="23"/>
    </row>
    <row r="29" spans="1:12" ht="23.25" customHeight="1" x14ac:dyDescent="0.55000000000000004">
      <c r="B29" s="79"/>
      <c r="C29" s="76"/>
      <c r="D29" s="85"/>
      <c r="E29" s="81"/>
      <c r="F29" s="127">
        <v>24</v>
      </c>
      <c r="G29" s="124">
        <v>19023040</v>
      </c>
      <c r="H29" s="134" t="s">
        <v>88</v>
      </c>
      <c r="I29" s="126">
        <v>111967.26</v>
      </c>
      <c r="J29" s="126">
        <v>8004555.9100000001</v>
      </c>
      <c r="K29" s="23"/>
      <c r="L29" s="23"/>
    </row>
    <row r="30" spans="1:12" ht="23.25" customHeight="1" x14ac:dyDescent="0.55000000000000004">
      <c r="F30" s="127">
        <v>25</v>
      </c>
      <c r="G30" s="124">
        <v>39233090</v>
      </c>
      <c r="H30" s="132" t="s">
        <v>108</v>
      </c>
      <c r="I30" s="126">
        <v>144142.85999999999</v>
      </c>
      <c r="J30" s="126">
        <v>7885631.0700000003</v>
      </c>
      <c r="K30" s="23"/>
      <c r="L30" s="23"/>
    </row>
    <row r="31" spans="1:12" ht="23.25" customHeight="1" x14ac:dyDescent="0.55000000000000004">
      <c r="F31" s="127">
        <v>26</v>
      </c>
      <c r="G31" s="124">
        <v>90302000</v>
      </c>
      <c r="H31" s="132" t="s">
        <v>109</v>
      </c>
      <c r="I31" s="126">
        <v>757.4</v>
      </c>
      <c r="J31" s="126">
        <v>7630340</v>
      </c>
      <c r="K31" s="23"/>
      <c r="L31" s="23"/>
    </row>
    <row r="32" spans="1:12" ht="23.25" customHeight="1" x14ac:dyDescent="0.55000000000000004">
      <c r="F32" s="127">
        <v>27</v>
      </c>
      <c r="G32" s="124">
        <v>17011400</v>
      </c>
      <c r="H32" s="132" t="s">
        <v>89</v>
      </c>
      <c r="I32" s="126">
        <v>720000</v>
      </c>
      <c r="J32" s="126">
        <v>7498692.4500000002</v>
      </c>
      <c r="K32" s="23"/>
      <c r="L32" s="23"/>
    </row>
    <row r="33" spans="1:12" ht="23.25" customHeight="1" x14ac:dyDescent="0.55000000000000004">
      <c r="A33" s="86" t="s">
        <v>0</v>
      </c>
      <c r="B33" s="86"/>
      <c r="C33" s="87"/>
      <c r="D33" s="88"/>
      <c r="E33" s="86"/>
      <c r="F33" s="127">
        <v>28</v>
      </c>
      <c r="G33" s="124">
        <v>69072293</v>
      </c>
      <c r="H33" s="132" t="s">
        <v>110</v>
      </c>
      <c r="I33" s="126">
        <v>1011929.5</v>
      </c>
      <c r="J33" s="126">
        <v>7272089.8799999999</v>
      </c>
      <c r="K33" s="23"/>
      <c r="L33" s="23"/>
    </row>
    <row r="34" spans="1:12" ht="23.25" customHeight="1" x14ac:dyDescent="0.55000000000000004">
      <c r="A34" s="86" t="s">
        <v>66</v>
      </c>
      <c r="B34" s="86"/>
      <c r="C34" s="87"/>
      <c r="D34" s="88"/>
      <c r="E34" s="86"/>
      <c r="F34" s="127">
        <v>29</v>
      </c>
      <c r="G34" s="124">
        <v>21069098</v>
      </c>
      <c r="H34" s="133" t="s">
        <v>111</v>
      </c>
      <c r="I34" s="126">
        <v>337163.2</v>
      </c>
      <c r="J34" s="126">
        <v>7004583.5</v>
      </c>
      <c r="K34" s="23"/>
      <c r="L34" s="23"/>
    </row>
    <row r="35" spans="1:12" ht="23.25" customHeight="1" x14ac:dyDescent="0.55000000000000004">
      <c r="A35" s="86" t="s">
        <v>112</v>
      </c>
      <c r="B35" s="86"/>
      <c r="C35" s="87"/>
      <c r="D35" s="88"/>
      <c r="E35" s="86"/>
      <c r="F35" s="127">
        <v>30</v>
      </c>
      <c r="G35" s="124">
        <v>87033371</v>
      </c>
      <c r="H35" s="133" t="s">
        <v>113</v>
      </c>
      <c r="I35" s="126">
        <v>20960</v>
      </c>
      <c r="J35" s="126">
        <v>6903369.2999999998</v>
      </c>
      <c r="K35" s="23"/>
      <c r="L35" s="23"/>
    </row>
    <row r="36" spans="1:12" ht="23.25" customHeight="1" x14ac:dyDescent="0.55000000000000004">
      <c r="F36" s="127">
        <v>31</v>
      </c>
      <c r="G36" s="124">
        <v>84261100</v>
      </c>
      <c r="H36" s="123" t="s">
        <v>114</v>
      </c>
      <c r="I36" s="126">
        <v>28915.88</v>
      </c>
      <c r="J36" s="126">
        <v>6800000</v>
      </c>
      <c r="K36" s="23"/>
      <c r="L36" s="23"/>
    </row>
    <row r="37" spans="1:12" ht="23.25" customHeight="1" x14ac:dyDescent="0.55000000000000004">
      <c r="A37" s="89" t="s">
        <v>68</v>
      </c>
      <c r="B37" s="90" t="s">
        <v>8</v>
      </c>
      <c r="C37" s="91" t="s">
        <v>9</v>
      </c>
      <c r="D37" s="92" t="s">
        <v>10</v>
      </c>
      <c r="E37" s="93" t="s">
        <v>86</v>
      </c>
      <c r="F37" s="127">
        <v>32</v>
      </c>
      <c r="G37" s="124">
        <v>68101910</v>
      </c>
      <c r="H37" s="135" t="s">
        <v>91</v>
      </c>
      <c r="I37" s="126">
        <v>1631553.1</v>
      </c>
      <c r="J37" s="126">
        <v>6757519.2199999997</v>
      </c>
      <c r="K37" s="23"/>
      <c r="L37" s="23"/>
    </row>
    <row r="38" spans="1:12" ht="23.25" customHeight="1" x14ac:dyDescent="0.55000000000000004">
      <c r="A38" s="94">
        <v>1</v>
      </c>
      <c r="B38" s="95" t="s">
        <v>97</v>
      </c>
      <c r="C38" s="36">
        <v>2710</v>
      </c>
      <c r="D38" s="96">
        <v>57086.334197999997</v>
      </c>
      <c r="E38" s="18">
        <v>1141.6104250400001</v>
      </c>
      <c r="F38" s="127">
        <v>33</v>
      </c>
      <c r="G38" s="124">
        <v>22029920</v>
      </c>
      <c r="H38" s="135" t="s">
        <v>85</v>
      </c>
      <c r="I38" s="126">
        <v>260922.36</v>
      </c>
      <c r="J38" s="126">
        <v>5809566.8300000001</v>
      </c>
      <c r="K38" s="23"/>
      <c r="L38" s="23"/>
    </row>
    <row r="39" spans="1:12" ht="23.25" customHeight="1" x14ac:dyDescent="0.55000000000000004">
      <c r="A39" s="97">
        <v>2</v>
      </c>
      <c r="B39" s="98" t="s">
        <v>84</v>
      </c>
      <c r="C39" s="36">
        <v>3923</v>
      </c>
      <c r="D39" s="96">
        <v>2201.2225700000004</v>
      </c>
      <c r="E39" s="18">
        <v>161.45672384999997</v>
      </c>
      <c r="F39" s="127">
        <v>34</v>
      </c>
      <c r="G39" s="124">
        <v>84243000</v>
      </c>
      <c r="H39" s="135" t="s">
        <v>92</v>
      </c>
      <c r="I39" s="126">
        <v>48050</v>
      </c>
      <c r="J39" s="126">
        <v>5738620</v>
      </c>
      <c r="K39" s="23"/>
      <c r="L39" s="23"/>
    </row>
    <row r="40" spans="1:12" ht="23.25" customHeight="1" x14ac:dyDescent="0.55000000000000004">
      <c r="A40" s="97">
        <v>3</v>
      </c>
      <c r="B40" s="99" t="s">
        <v>75</v>
      </c>
      <c r="C40" s="36">
        <v>8701</v>
      </c>
      <c r="D40" s="96">
        <v>891.63099999999997</v>
      </c>
      <c r="E40" s="18">
        <v>112.66935681999999</v>
      </c>
      <c r="F40" s="127">
        <v>35</v>
      </c>
      <c r="G40" s="124">
        <v>85364990</v>
      </c>
      <c r="H40" s="135" t="s">
        <v>115</v>
      </c>
      <c r="I40" s="126">
        <v>75.5</v>
      </c>
      <c r="J40" s="126">
        <v>5524200</v>
      </c>
      <c r="K40" s="23"/>
      <c r="L40" s="23"/>
    </row>
    <row r="41" spans="1:12" ht="23.25" customHeight="1" x14ac:dyDescent="0.55000000000000004">
      <c r="A41" s="94">
        <v>4</v>
      </c>
      <c r="B41" s="123" t="s">
        <v>81</v>
      </c>
      <c r="C41" s="36">
        <v>1905</v>
      </c>
      <c r="D41" s="96">
        <v>1206.5857260000002</v>
      </c>
      <c r="E41" s="18">
        <v>105.11808513000001</v>
      </c>
      <c r="F41" s="127">
        <v>36</v>
      </c>
      <c r="G41" s="124">
        <v>33049930</v>
      </c>
      <c r="H41" s="135" t="s">
        <v>116</v>
      </c>
      <c r="I41" s="126">
        <v>25997.127</v>
      </c>
      <c r="J41" s="126">
        <v>5384439.0099999998</v>
      </c>
      <c r="K41" s="23"/>
      <c r="L41" s="23"/>
    </row>
    <row r="42" spans="1:12" ht="23.25" customHeight="1" x14ac:dyDescent="0.55000000000000004">
      <c r="A42" s="97">
        <v>5</v>
      </c>
      <c r="B42" s="99" t="s">
        <v>76</v>
      </c>
      <c r="C42" s="36">
        <v>2106</v>
      </c>
      <c r="D42" s="96">
        <v>2520.2306750000002</v>
      </c>
      <c r="E42" s="18">
        <v>94.495070630000001</v>
      </c>
      <c r="F42" s="127">
        <v>37</v>
      </c>
      <c r="G42" s="124">
        <v>84082010</v>
      </c>
      <c r="H42" s="135" t="s">
        <v>105</v>
      </c>
      <c r="I42" s="126">
        <v>22642</v>
      </c>
      <c r="J42" s="126">
        <v>5188099.3</v>
      </c>
      <c r="K42" s="23"/>
      <c r="L42" s="23"/>
    </row>
    <row r="43" spans="1:12" ht="23.25" customHeight="1" x14ac:dyDescent="0.55000000000000004">
      <c r="A43" s="97">
        <v>6</v>
      </c>
      <c r="B43" s="95" t="s">
        <v>117</v>
      </c>
      <c r="C43" s="36">
        <v>2202</v>
      </c>
      <c r="D43" s="96">
        <v>3903.1965530000002</v>
      </c>
      <c r="E43" s="18">
        <v>92.572411739999993</v>
      </c>
      <c r="F43" s="127">
        <v>38</v>
      </c>
      <c r="G43" s="124">
        <v>21011291</v>
      </c>
      <c r="H43" s="135" t="s">
        <v>23</v>
      </c>
      <c r="I43" s="126">
        <v>57098.68</v>
      </c>
      <c r="J43" s="126">
        <v>5157429.74</v>
      </c>
      <c r="K43" s="23"/>
      <c r="L43" s="23"/>
    </row>
    <row r="44" spans="1:12" ht="23.25" customHeight="1" x14ac:dyDescent="0.55000000000000004">
      <c r="A44" s="94">
        <v>7</v>
      </c>
      <c r="B44" s="123" t="s">
        <v>159</v>
      </c>
      <c r="C44" s="36">
        <v>2309</v>
      </c>
      <c r="D44" s="96">
        <v>6506.37</v>
      </c>
      <c r="E44" s="18">
        <v>86.173259000000002</v>
      </c>
      <c r="F44" s="127">
        <v>39</v>
      </c>
      <c r="G44" s="124">
        <v>23099019</v>
      </c>
      <c r="H44" s="135" t="s">
        <v>118</v>
      </c>
      <c r="I44" s="126">
        <v>338800</v>
      </c>
      <c r="J44" s="126">
        <v>5041600</v>
      </c>
      <c r="K44" s="23"/>
      <c r="L44" s="23"/>
    </row>
    <row r="45" spans="1:12" ht="23.25" customHeight="1" x14ac:dyDescent="0.55000000000000004">
      <c r="A45" s="97">
        <v>8</v>
      </c>
      <c r="B45" s="98" t="s">
        <v>119</v>
      </c>
      <c r="C45" s="36">
        <v>7214</v>
      </c>
      <c r="D45" s="96">
        <v>5185.3614900000002</v>
      </c>
      <c r="E45" s="18">
        <v>78.843484060000009</v>
      </c>
      <c r="F45" s="127">
        <v>40</v>
      </c>
      <c r="G45" s="124">
        <v>84501290</v>
      </c>
      <c r="H45" s="135" t="s">
        <v>120</v>
      </c>
      <c r="I45" s="126">
        <v>39132.5</v>
      </c>
      <c r="J45" s="126">
        <v>4986548.47</v>
      </c>
      <c r="K45" s="23"/>
      <c r="L45" s="23"/>
    </row>
    <row r="46" spans="1:12" ht="23.25" customHeight="1" x14ac:dyDescent="0.55000000000000004">
      <c r="A46" s="97">
        <v>9</v>
      </c>
      <c r="B46" s="100" t="s">
        <v>91</v>
      </c>
      <c r="C46" s="36">
        <v>6811</v>
      </c>
      <c r="D46" s="96">
        <v>10043.055869999998</v>
      </c>
      <c r="E46" s="18">
        <v>76.443996980000009</v>
      </c>
      <c r="F46" s="127">
        <v>41</v>
      </c>
      <c r="G46" s="124">
        <v>27132000</v>
      </c>
      <c r="H46" s="135" t="s">
        <v>90</v>
      </c>
      <c r="I46" s="126">
        <v>297009</v>
      </c>
      <c r="J46" s="126">
        <v>4672996.26</v>
      </c>
      <c r="K46" s="23"/>
      <c r="L46" s="23"/>
    </row>
    <row r="47" spans="1:12" ht="23.25" customHeight="1" x14ac:dyDescent="0.55000000000000004">
      <c r="A47" s="94">
        <v>10</v>
      </c>
      <c r="B47" s="98" t="s">
        <v>79</v>
      </c>
      <c r="C47" s="36">
        <v>2103</v>
      </c>
      <c r="D47" s="96">
        <v>1374.5482499999998</v>
      </c>
      <c r="E47" s="18">
        <v>67.53391855000001</v>
      </c>
      <c r="F47" s="127">
        <v>42</v>
      </c>
      <c r="G47" s="124">
        <v>31052000</v>
      </c>
      <c r="H47" s="135" t="s">
        <v>87</v>
      </c>
      <c r="I47" s="126">
        <v>409500</v>
      </c>
      <c r="J47" s="126">
        <v>4654400</v>
      </c>
      <c r="K47" s="23"/>
      <c r="L47" s="23"/>
    </row>
    <row r="48" spans="1:12" ht="23.25" customHeight="1" x14ac:dyDescent="0.55000000000000004">
      <c r="A48" s="101"/>
      <c r="B48" s="101" t="s">
        <v>63</v>
      </c>
      <c r="C48" s="102"/>
      <c r="D48" s="103">
        <v>90918.536331999989</v>
      </c>
      <c r="E48" s="122">
        <f>SUM(E38:E47)</f>
        <v>2016.9167318000002</v>
      </c>
      <c r="F48" s="127">
        <v>43</v>
      </c>
      <c r="G48" s="124">
        <v>84332000</v>
      </c>
      <c r="H48" s="135" t="s">
        <v>121</v>
      </c>
      <c r="I48" s="126">
        <v>29770</v>
      </c>
      <c r="J48" s="126">
        <v>4274990</v>
      </c>
      <c r="K48" s="23"/>
      <c r="L48" s="23"/>
    </row>
    <row r="49" spans="1:12" ht="23.25" customHeight="1" x14ac:dyDescent="0.55000000000000004">
      <c r="A49" s="57"/>
      <c r="B49" s="104" t="s">
        <v>27</v>
      </c>
      <c r="C49" s="105"/>
      <c r="D49" s="103">
        <v>54447.397059999988</v>
      </c>
      <c r="E49" s="106">
        <v>1893.4529473299997</v>
      </c>
      <c r="F49" s="127">
        <v>44</v>
      </c>
      <c r="G49" s="124">
        <v>21011292</v>
      </c>
      <c r="H49" s="136" t="s">
        <v>122</v>
      </c>
      <c r="I49" s="126">
        <v>26628.448</v>
      </c>
      <c r="J49" s="126">
        <v>4065600</v>
      </c>
      <c r="K49" s="23"/>
      <c r="L49" s="23"/>
    </row>
    <row r="50" spans="1:12" ht="23.25" customHeight="1" x14ac:dyDescent="0.55000000000000004">
      <c r="A50" s="107"/>
      <c r="B50" s="107" t="s">
        <v>78</v>
      </c>
      <c r="C50" s="62"/>
      <c r="D50" s="108">
        <v>145365.93339199998</v>
      </c>
      <c r="E50" s="106">
        <v>3910.3696791299999</v>
      </c>
      <c r="F50" s="127">
        <v>45</v>
      </c>
      <c r="G50" s="124">
        <v>27101981</v>
      </c>
      <c r="H50" s="133" t="s">
        <v>123</v>
      </c>
      <c r="I50" s="126">
        <v>174150</v>
      </c>
      <c r="J50" s="126">
        <v>3942567.04</v>
      </c>
      <c r="K50" s="23"/>
      <c r="L50" s="23"/>
    </row>
    <row r="51" spans="1:12" ht="23.25" customHeight="1" x14ac:dyDescent="0.55000000000000004">
      <c r="A51" s="109"/>
      <c r="B51" s="109"/>
      <c r="C51" s="110"/>
      <c r="D51" s="66"/>
      <c r="E51" s="67"/>
      <c r="F51" s="127">
        <v>46</v>
      </c>
      <c r="G51" s="124">
        <v>90314990</v>
      </c>
      <c r="H51" s="133" t="s">
        <v>124</v>
      </c>
      <c r="I51" s="126">
        <v>50</v>
      </c>
      <c r="J51" s="126">
        <v>3900038.52</v>
      </c>
      <c r="K51" s="23"/>
      <c r="L51" s="23"/>
    </row>
    <row r="52" spans="1:12" ht="27" customHeight="1" x14ac:dyDescent="0.55000000000000004">
      <c r="B52" s="111"/>
      <c r="F52" s="127">
        <v>47</v>
      </c>
      <c r="G52" s="124">
        <v>68118220</v>
      </c>
      <c r="H52" s="133" t="s">
        <v>99</v>
      </c>
      <c r="I52" s="126">
        <v>552387</v>
      </c>
      <c r="J52" s="126">
        <v>3867797.45</v>
      </c>
      <c r="K52" s="23"/>
      <c r="L52" s="23"/>
    </row>
    <row r="53" spans="1:12" ht="23.25" customHeight="1" x14ac:dyDescent="0.55000000000000004">
      <c r="D53" s="24"/>
      <c r="E53" s="24"/>
      <c r="F53" s="127">
        <v>48</v>
      </c>
      <c r="G53" s="124">
        <v>40111000</v>
      </c>
      <c r="H53" s="133" t="s">
        <v>125</v>
      </c>
      <c r="I53" s="126">
        <v>50141.42</v>
      </c>
      <c r="J53" s="126">
        <v>3856575.15</v>
      </c>
      <c r="K53" s="23"/>
      <c r="L53" s="23"/>
    </row>
    <row r="54" spans="1:12" ht="23.25" customHeight="1" x14ac:dyDescent="0.55000000000000004">
      <c r="D54" s="24"/>
      <c r="E54" s="24"/>
      <c r="F54" s="127">
        <v>49</v>
      </c>
      <c r="G54" s="124">
        <v>19011020</v>
      </c>
      <c r="H54" s="133" t="s">
        <v>126</v>
      </c>
      <c r="I54" s="126">
        <v>9223.68</v>
      </c>
      <c r="J54" s="126">
        <v>3797373.61</v>
      </c>
      <c r="K54" s="23"/>
      <c r="L54" s="23"/>
    </row>
    <row r="55" spans="1:12" ht="23.25" customHeight="1" x14ac:dyDescent="0.55000000000000004">
      <c r="D55" s="24"/>
      <c r="E55" s="24"/>
      <c r="F55" s="127">
        <v>50</v>
      </c>
      <c r="G55" s="124">
        <v>69072294</v>
      </c>
      <c r="H55" s="133" t="s">
        <v>127</v>
      </c>
      <c r="I55" s="126">
        <v>491353.53</v>
      </c>
      <c r="J55" s="126">
        <v>3787501.48</v>
      </c>
      <c r="K55" s="23"/>
      <c r="L55" s="23"/>
    </row>
    <row r="56" spans="1:12" ht="23.25" customHeight="1" x14ac:dyDescent="0.55000000000000004">
      <c r="F56" s="137" t="s">
        <v>63</v>
      </c>
      <c r="G56" s="138"/>
      <c r="H56" s="139"/>
      <c r="I56" s="140">
        <f>SUM(I6:I55)</f>
        <v>30312465.997000001</v>
      </c>
      <c r="J56" s="141">
        <f>SUM(J6:J55)</f>
        <v>725249047.9799999</v>
      </c>
    </row>
    <row r="57" spans="1:12" ht="23.25" customHeight="1" x14ac:dyDescent="0.55000000000000004">
      <c r="B57" s="79"/>
      <c r="C57" s="65"/>
      <c r="D57" s="112"/>
      <c r="E57" s="113"/>
      <c r="F57" s="137" t="s">
        <v>27</v>
      </c>
      <c r="G57" s="138"/>
      <c r="H57" s="137"/>
      <c r="I57" s="144">
        <f>I58-I56</f>
        <v>9407893.4549999982</v>
      </c>
      <c r="J57" s="142">
        <f>J58-J56</f>
        <v>315742949.38000011</v>
      </c>
    </row>
    <row r="58" spans="1:12" ht="22.5" customHeight="1" x14ac:dyDescent="0.55000000000000004">
      <c r="B58" s="79"/>
      <c r="C58" s="76"/>
      <c r="D58" s="114"/>
      <c r="E58" s="115"/>
      <c r="F58" s="215" t="s">
        <v>94</v>
      </c>
      <c r="G58" s="215"/>
      <c r="H58" s="143"/>
      <c r="I58" s="131">
        <v>39720359.452</v>
      </c>
      <c r="J58" s="131">
        <v>1040991997.36</v>
      </c>
    </row>
    <row r="59" spans="1:12" ht="23.25" customHeight="1" x14ac:dyDescent="0.35">
      <c r="B59" s="79"/>
      <c r="C59" s="65"/>
      <c r="D59" s="112"/>
      <c r="E59" s="73"/>
      <c r="H59" s="116"/>
      <c r="I59" s="71"/>
      <c r="J59" s="117"/>
      <c r="K59" s="71"/>
    </row>
    <row r="60" spans="1:12" ht="23.25" customHeight="1" x14ac:dyDescent="0.35">
      <c r="B60" s="118"/>
      <c r="C60" s="119"/>
      <c r="D60" s="120"/>
      <c r="E60" s="121"/>
      <c r="H60" s="116"/>
      <c r="I60" s="71"/>
      <c r="J60" s="117"/>
      <c r="K60" s="71"/>
    </row>
    <row r="61" spans="1:12" ht="23.25" customHeight="1" x14ac:dyDescent="0.35">
      <c r="B61" s="118"/>
      <c r="C61" s="119"/>
      <c r="D61" s="120"/>
      <c r="E61" s="121"/>
      <c r="H61" s="116"/>
      <c r="J61" s="117"/>
      <c r="K61" s="71"/>
    </row>
    <row r="62" spans="1:12" x14ac:dyDescent="0.35">
      <c r="B62" s="118"/>
      <c r="C62" s="119"/>
      <c r="D62" s="120"/>
      <c r="E62" s="121"/>
    </row>
  </sheetData>
  <mergeCells count="7">
    <mergeCell ref="F58:G58"/>
    <mergeCell ref="A1:E1"/>
    <mergeCell ref="F1:J1"/>
    <mergeCell ref="A2:E2"/>
    <mergeCell ref="F2:J2"/>
    <mergeCell ref="A3:E3"/>
    <mergeCell ref="F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I15" sqref="I15"/>
    </sheetView>
  </sheetViews>
  <sheetFormatPr defaultRowHeight="14.25" x14ac:dyDescent="0.2"/>
  <cols>
    <col min="1" max="1" width="7.75" style="173" customWidth="1"/>
    <col min="2" max="2" width="9.625" style="173" customWidth="1"/>
    <col min="3" max="3" width="39.625" style="173" customWidth="1"/>
    <col min="4" max="4" width="15.25" style="173" customWidth="1"/>
    <col min="5" max="5" width="17.75" style="173" customWidth="1"/>
    <col min="6" max="6" width="16.125" style="172" customWidth="1"/>
    <col min="7" max="7" width="9.125" style="172" customWidth="1"/>
    <col min="8" max="233" width="9" style="173"/>
    <col min="234" max="234" width="9.625" style="173" customWidth="1"/>
    <col min="235" max="235" width="45" style="173" customWidth="1"/>
    <col min="236" max="237" width="38.75" style="173" customWidth="1"/>
    <col min="238" max="238" width="3.375" style="173" customWidth="1"/>
    <col min="239" max="240" width="20.625" style="173" customWidth="1"/>
    <col min="241" max="241" width="18" style="173" customWidth="1"/>
    <col min="242" max="243" width="12.875" style="173" customWidth="1"/>
    <col min="244" max="489" width="9" style="173"/>
    <col min="490" max="490" width="9.625" style="173" customWidth="1"/>
    <col min="491" max="491" width="45" style="173" customWidth="1"/>
    <col min="492" max="493" width="38.75" style="173" customWidth="1"/>
    <col min="494" max="494" width="3.375" style="173" customWidth="1"/>
    <col min="495" max="496" width="20.625" style="173" customWidth="1"/>
    <col min="497" max="497" width="18" style="173" customWidth="1"/>
    <col min="498" max="499" width="12.875" style="173" customWidth="1"/>
    <col min="500" max="745" width="9" style="173"/>
    <col min="746" max="746" width="9.625" style="173" customWidth="1"/>
    <col min="747" max="747" width="45" style="173" customWidth="1"/>
    <col min="748" max="749" width="38.75" style="173" customWidth="1"/>
    <col min="750" max="750" width="3.375" style="173" customWidth="1"/>
    <col min="751" max="752" width="20.625" style="173" customWidth="1"/>
    <col min="753" max="753" width="18" style="173" customWidth="1"/>
    <col min="754" max="755" width="12.875" style="173" customWidth="1"/>
    <col min="756" max="1001" width="9" style="173"/>
    <col min="1002" max="1002" width="9.625" style="173" customWidth="1"/>
    <col min="1003" max="1003" width="45" style="173" customWidth="1"/>
    <col min="1004" max="1005" width="38.75" style="173" customWidth="1"/>
    <col min="1006" max="1006" width="3.375" style="173" customWidth="1"/>
    <col min="1007" max="1008" width="20.625" style="173" customWidth="1"/>
    <col min="1009" max="1009" width="18" style="173" customWidth="1"/>
    <col min="1010" max="1011" width="12.875" style="173" customWidth="1"/>
    <col min="1012" max="1257" width="9" style="173"/>
    <col min="1258" max="1258" width="9.625" style="173" customWidth="1"/>
    <col min="1259" max="1259" width="45" style="173" customWidth="1"/>
    <col min="1260" max="1261" width="38.75" style="173" customWidth="1"/>
    <col min="1262" max="1262" width="3.375" style="173" customWidth="1"/>
    <col min="1263" max="1264" width="20.625" style="173" customWidth="1"/>
    <col min="1265" max="1265" width="18" style="173" customWidth="1"/>
    <col min="1266" max="1267" width="12.875" style="173" customWidth="1"/>
    <col min="1268" max="1513" width="9" style="173"/>
    <col min="1514" max="1514" width="9.625" style="173" customWidth="1"/>
    <col min="1515" max="1515" width="45" style="173" customWidth="1"/>
    <col min="1516" max="1517" width="38.75" style="173" customWidth="1"/>
    <col min="1518" max="1518" width="3.375" style="173" customWidth="1"/>
    <col min="1519" max="1520" width="20.625" style="173" customWidth="1"/>
    <col min="1521" max="1521" width="18" style="173" customWidth="1"/>
    <col min="1522" max="1523" width="12.875" style="173" customWidth="1"/>
    <col min="1524" max="1769" width="9" style="173"/>
    <col min="1770" max="1770" width="9.625" style="173" customWidth="1"/>
    <col min="1771" max="1771" width="45" style="173" customWidth="1"/>
    <col min="1772" max="1773" width="38.75" style="173" customWidth="1"/>
    <col min="1774" max="1774" width="3.375" style="173" customWidth="1"/>
    <col min="1775" max="1776" width="20.625" style="173" customWidth="1"/>
    <col min="1777" max="1777" width="18" style="173" customWidth="1"/>
    <col min="1778" max="1779" width="12.875" style="173" customWidth="1"/>
    <col min="1780" max="2025" width="9" style="173"/>
    <col min="2026" max="2026" width="9.625" style="173" customWidth="1"/>
    <col min="2027" max="2027" width="45" style="173" customWidth="1"/>
    <col min="2028" max="2029" width="38.75" style="173" customWidth="1"/>
    <col min="2030" max="2030" width="3.375" style="173" customWidth="1"/>
    <col min="2031" max="2032" width="20.625" style="173" customWidth="1"/>
    <col min="2033" max="2033" width="18" style="173" customWidth="1"/>
    <col min="2034" max="2035" width="12.875" style="173" customWidth="1"/>
    <col min="2036" max="2281" width="9" style="173"/>
    <col min="2282" max="2282" width="9.625" style="173" customWidth="1"/>
    <col min="2283" max="2283" width="45" style="173" customWidth="1"/>
    <col min="2284" max="2285" width="38.75" style="173" customWidth="1"/>
    <col min="2286" max="2286" width="3.375" style="173" customWidth="1"/>
    <col min="2287" max="2288" width="20.625" style="173" customWidth="1"/>
    <col min="2289" max="2289" width="18" style="173" customWidth="1"/>
    <col min="2290" max="2291" width="12.875" style="173" customWidth="1"/>
    <col min="2292" max="2537" width="9" style="173"/>
    <col min="2538" max="2538" width="9.625" style="173" customWidth="1"/>
    <col min="2539" max="2539" width="45" style="173" customWidth="1"/>
    <col min="2540" max="2541" width="38.75" style="173" customWidth="1"/>
    <col min="2542" max="2542" width="3.375" style="173" customWidth="1"/>
    <col min="2543" max="2544" width="20.625" style="173" customWidth="1"/>
    <col min="2545" max="2545" width="18" style="173" customWidth="1"/>
    <col min="2546" max="2547" width="12.875" style="173" customWidth="1"/>
    <col min="2548" max="2793" width="9" style="173"/>
    <col min="2794" max="2794" width="9.625" style="173" customWidth="1"/>
    <col min="2795" max="2795" width="45" style="173" customWidth="1"/>
    <col min="2796" max="2797" width="38.75" style="173" customWidth="1"/>
    <col min="2798" max="2798" width="3.375" style="173" customWidth="1"/>
    <col min="2799" max="2800" width="20.625" style="173" customWidth="1"/>
    <col min="2801" max="2801" width="18" style="173" customWidth="1"/>
    <col min="2802" max="2803" width="12.875" style="173" customWidth="1"/>
    <col min="2804" max="3049" width="9" style="173"/>
    <col min="3050" max="3050" width="9.625" style="173" customWidth="1"/>
    <col min="3051" max="3051" width="45" style="173" customWidth="1"/>
    <col min="3052" max="3053" width="38.75" style="173" customWidth="1"/>
    <col min="3054" max="3054" width="3.375" style="173" customWidth="1"/>
    <col min="3055" max="3056" width="20.625" style="173" customWidth="1"/>
    <col min="3057" max="3057" width="18" style="173" customWidth="1"/>
    <col min="3058" max="3059" width="12.875" style="173" customWidth="1"/>
    <col min="3060" max="3305" width="9" style="173"/>
    <col min="3306" max="3306" width="9.625" style="173" customWidth="1"/>
    <col min="3307" max="3307" width="45" style="173" customWidth="1"/>
    <col min="3308" max="3309" width="38.75" style="173" customWidth="1"/>
    <col min="3310" max="3310" width="3.375" style="173" customWidth="1"/>
    <col min="3311" max="3312" width="20.625" style="173" customWidth="1"/>
    <col min="3313" max="3313" width="18" style="173" customWidth="1"/>
    <col min="3314" max="3315" width="12.875" style="173" customWidth="1"/>
    <col min="3316" max="3561" width="9" style="173"/>
    <col min="3562" max="3562" width="9.625" style="173" customWidth="1"/>
    <col min="3563" max="3563" width="45" style="173" customWidth="1"/>
    <col min="3564" max="3565" width="38.75" style="173" customWidth="1"/>
    <col min="3566" max="3566" width="3.375" style="173" customWidth="1"/>
    <col min="3567" max="3568" width="20.625" style="173" customWidth="1"/>
    <col min="3569" max="3569" width="18" style="173" customWidth="1"/>
    <col min="3570" max="3571" width="12.875" style="173" customWidth="1"/>
    <col min="3572" max="3817" width="9" style="173"/>
    <col min="3818" max="3818" width="9.625" style="173" customWidth="1"/>
    <col min="3819" max="3819" width="45" style="173" customWidth="1"/>
    <col min="3820" max="3821" width="38.75" style="173" customWidth="1"/>
    <col min="3822" max="3822" width="3.375" style="173" customWidth="1"/>
    <col min="3823" max="3824" width="20.625" style="173" customWidth="1"/>
    <col min="3825" max="3825" width="18" style="173" customWidth="1"/>
    <col min="3826" max="3827" width="12.875" style="173" customWidth="1"/>
    <col min="3828" max="4073" width="9" style="173"/>
    <col min="4074" max="4074" width="9.625" style="173" customWidth="1"/>
    <col min="4075" max="4075" width="45" style="173" customWidth="1"/>
    <col min="4076" max="4077" width="38.75" style="173" customWidth="1"/>
    <col min="4078" max="4078" width="3.375" style="173" customWidth="1"/>
    <col min="4079" max="4080" width="20.625" style="173" customWidth="1"/>
    <col min="4081" max="4081" width="18" style="173" customWidth="1"/>
    <col min="4082" max="4083" width="12.875" style="173" customWidth="1"/>
    <col min="4084" max="4329" width="9" style="173"/>
    <col min="4330" max="4330" width="9.625" style="173" customWidth="1"/>
    <col min="4331" max="4331" width="45" style="173" customWidth="1"/>
    <col min="4332" max="4333" width="38.75" style="173" customWidth="1"/>
    <col min="4334" max="4334" width="3.375" style="173" customWidth="1"/>
    <col min="4335" max="4336" width="20.625" style="173" customWidth="1"/>
    <col min="4337" max="4337" width="18" style="173" customWidth="1"/>
    <col min="4338" max="4339" width="12.875" style="173" customWidth="1"/>
    <col min="4340" max="4585" width="9" style="173"/>
    <col min="4586" max="4586" width="9.625" style="173" customWidth="1"/>
    <col min="4587" max="4587" width="45" style="173" customWidth="1"/>
    <col min="4588" max="4589" width="38.75" style="173" customWidth="1"/>
    <col min="4590" max="4590" width="3.375" style="173" customWidth="1"/>
    <col min="4591" max="4592" width="20.625" style="173" customWidth="1"/>
    <col min="4593" max="4593" width="18" style="173" customWidth="1"/>
    <col min="4594" max="4595" width="12.875" style="173" customWidth="1"/>
    <col min="4596" max="4841" width="9" style="173"/>
    <col min="4842" max="4842" width="9.625" style="173" customWidth="1"/>
    <col min="4843" max="4843" width="45" style="173" customWidth="1"/>
    <col min="4844" max="4845" width="38.75" style="173" customWidth="1"/>
    <col min="4846" max="4846" width="3.375" style="173" customWidth="1"/>
    <col min="4847" max="4848" width="20.625" style="173" customWidth="1"/>
    <col min="4849" max="4849" width="18" style="173" customWidth="1"/>
    <col min="4850" max="4851" width="12.875" style="173" customWidth="1"/>
    <col min="4852" max="5097" width="9" style="173"/>
    <col min="5098" max="5098" width="9.625" style="173" customWidth="1"/>
    <col min="5099" max="5099" width="45" style="173" customWidth="1"/>
    <col min="5100" max="5101" width="38.75" style="173" customWidth="1"/>
    <col min="5102" max="5102" width="3.375" style="173" customWidth="1"/>
    <col min="5103" max="5104" width="20.625" style="173" customWidth="1"/>
    <col min="5105" max="5105" width="18" style="173" customWidth="1"/>
    <col min="5106" max="5107" width="12.875" style="173" customWidth="1"/>
    <col min="5108" max="5353" width="9" style="173"/>
    <col min="5354" max="5354" width="9.625" style="173" customWidth="1"/>
    <col min="5355" max="5355" width="45" style="173" customWidth="1"/>
    <col min="5356" max="5357" width="38.75" style="173" customWidth="1"/>
    <col min="5358" max="5358" width="3.375" style="173" customWidth="1"/>
    <col min="5359" max="5360" width="20.625" style="173" customWidth="1"/>
    <col min="5361" max="5361" width="18" style="173" customWidth="1"/>
    <col min="5362" max="5363" width="12.875" style="173" customWidth="1"/>
    <col min="5364" max="5609" width="9" style="173"/>
    <col min="5610" max="5610" width="9.625" style="173" customWidth="1"/>
    <col min="5611" max="5611" width="45" style="173" customWidth="1"/>
    <col min="5612" max="5613" width="38.75" style="173" customWidth="1"/>
    <col min="5614" max="5614" width="3.375" style="173" customWidth="1"/>
    <col min="5615" max="5616" width="20.625" style="173" customWidth="1"/>
    <col min="5617" max="5617" width="18" style="173" customWidth="1"/>
    <col min="5618" max="5619" width="12.875" style="173" customWidth="1"/>
    <col min="5620" max="5865" width="9" style="173"/>
    <col min="5866" max="5866" width="9.625" style="173" customWidth="1"/>
    <col min="5867" max="5867" width="45" style="173" customWidth="1"/>
    <col min="5868" max="5869" width="38.75" style="173" customWidth="1"/>
    <col min="5870" max="5870" width="3.375" style="173" customWidth="1"/>
    <col min="5871" max="5872" width="20.625" style="173" customWidth="1"/>
    <col min="5873" max="5873" width="18" style="173" customWidth="1"/>
    <col min="5874" max="5875" width="12.875" style="173" customWidth="1"/>
    <col min="5876" max="6121" width="9" style="173"/>
    <col min="6122" max="6122" width="9.625" style="173" customWidth="1"/>
    <col min="6123" max="6123" width="45" style="173" customWidth="1"/>
    <col min="6124" max="6125" width="38.75" style="173" customWidth="1"/>
    <col min="6126" max="6126" width="3.375" style="173" customWidth="1"/>
    <col min="6127" max="6128" width="20.625" style="173" customWidth="1"/>
    <col min="6129" max="6129" width="18" style="173" customWidth="1"/>
    <col min="6130" max="6131" width="12.875" style="173" customWidth="1"/>
    <col min="6132" max="6377" width="9" style="173"/>
    <col min="6378" max="6378" width="9.625" style="173" customWidth="1"/>
    <col min="6379" max="6379" width="45" style="173" customWidth="1"/>
    <col min="6380" max="6381" width="38.75" style="173" customWidth="1"/>
    <col min="6382" max="6382" width="3.375" style="173" customWidth="1"/>
    <col min="6383" max="6384" width="20.625" style="173" customWidth="1"/>
    <col min="6385" max="6385" width="18" style="173" customWidth="1"/>
    <col min="6386" max="6387" width="12.875" style="173" customWidth="1"/>
    <col min="6388" max="6633" width="9" style="173"/>
    <col min="6634" max="6634" width="9.625" style="173" customWidth="1"/>
    <col min="6635" max="6635" width="45" style="173" customWidth="1"/>
    <col min="6636" max="6637" width="38.75" style="173" customWidth="1"/>
    <col min="6638" max="6638" width="3.375" style="173" customWidth="1"/>
    <col min="6639" max="6640" width="20.625" style="173" customWidth="1"/>
    <col min="6641" max="6641" width="18" style="173" customWidth="1"/>
    <col min="6642" max="6643" width="12.875" style="173" customWidth="1"/>
    <col min="6644" max="6889" width="9" style="173"/>
    <col min="6890" max="6890" width="9.625" style="173" customWidth="1"/>
    <col min="6891" max="6891" width="45" style="173" customWidth="1"/>
    <col min="6892" max="6893" width="38.75" style="173" customWidth="1"/>
    <col min="6894" max="6894" width="3.375" style="173" customWidth="1"/>
    <col min="6895" max="6896" width="20.625" style="173" customWidth="1"/>
    <col min="6897" max="6897" width="18" style="173" customWidth="1"/>
    <col min="6898" max="6899" width="12.875" style="173" customWidth="1"/>
    <col min="6900" max="7145" width="9" style="173"/>
    <col min="7146" max="7146" width="9.625" style="173" customWidth="1"/>
    <col min="7147" max="7147" width="45" style="173" customWidth="1"/>
    <col min="7148" max="7149" width="38.75" style="173" customWidth="1"/>
    <col min="7150" max="7150" width="3.375" style="173" customWidth="1"/>
    <col min="7151" max="7152" width="20.625" style="173" customWidth="1"/>
    <col min="7153" max="7153" width="18" style="173" customWidth="1"/>
    <col min="7154" max="7155" width="12.875" style="173" customWidth="1"/>
    <col min="7156" max="7401" width="9" style="173"/>
    <col min="7402" max="7402" width="9.625" style="173" customWidth="1"/>
    <col min="7403" max="7403" width="45" style="173" customWidth="1"/>
    <col min="7404" max="7405" width="38.75" style="173" customWidth="1"/>
    <col min="7406" max="7406" width="3.375" style="173" customWidth="1"/>
    <col min="7407" max="7408" width="20.625" style="173" customWidth="1"/>
    <col min="7409" max="7409" width="18" style="173" customWidth="1"/>
    <col min="7410" max="7411" width="12.875" style="173" customWidth="1"/>
    <col min="7412" max="7657" width="9" style="173"/>
    <col min="7658" max="7658" width="9.625" style="173" customWidth="1"/>
    <col min="7659" max="7659" width="45" style="173" customWidth="1"/>
    <col min="7660" max="7661" width="38.75" style="173" customWidth="1"/>
    <col min="7662" max="7662" width="3.375" style="173" customWidth="1"/>
    <col min="7663" max="7664" width="20.625" style="173" customWidth="1"/>
    <col min="7665" max="7665" width="18" style="173" customWidth="1"/>
    <col min="7666" max="7667" width="12.875" style="173" customWidth="1"/>
    <col min="7668" max="7913" width="9" style="173"/>
    <col min="7914" max="7914" width="9.625" style="173" customWidth="1"/>
    <col min="7915" max="7915" width="45" style="173" customWidth="1"/>
    <col min="7916" max="7917" width="38.75" style="173" customWidth="1"/>
    <col min="7918" max="7918" width="3.375" style="173" customWidth="1"/>
    <col min="7919" max="7920" width="20.625" style="173" customWidth="1"/>
    <col min="7921" max="7921" width="18" style="173" customWidth="1"/>
    <col min="7922" max="7923" width="12.875" style="173" customWidth="1"/>
    <col min="7924" max="8169" width="9" style="173"/>
    <col min="8170" max="8170" width="9.625" style="173" customWidth="1"/>
    <col min="8171" max="8171" width="45" style="173" customWidth="1"/>
    <col min="8172" max="8173" width="38.75" style="173" customWidth="1"/>
    <col min="8174" max="8174" width="3.375" style="173" customWidth="1"/>
    <col min="8175" max="8176" width="20.625" style="173" customWidth="1"/>
    <col min="8177" max="8177" width="18" style="173" customWidth="1"/>
    <col min="8178" max="8179" width="12.875" style="173" customWidth="1"/>
    <col min="8180" max="8425" width="9" style="173"/>
    <col min="8426" max="8426" width="9.625" style="173" customWidth="1"/>
    <col min="8427" max="8427" width="45" style="173" customWidth="1"/>
    <col min="8428" max="8429" width="38.75" style="173" customWidth="1"/>
    <col min="8430" max="8430" width="3.375" style="173" customWidth="1"/>
    <col min="8431" max="8432" width="20.625" style="173" customWidth="1"/>
    <col min="8433" max="8433" width="18" style="173" customWidth="1"/>
    <col min="8434" max="8435" width="12.875" style="173" customWidth="1"/>
    <col min="8436" max="8681" width="9" style="173"/>
    <col min="8682" max="8682" width="9.625" style="173" customWidth="1"/>
    <col min="8683" max="8683" width="45" style="173" customWidth="1"/>
    <col min="8684" max="8685" width="38.75" style="173" customWidth="1"/>
    <col min="8686" max="8686" width="3.375" style="173" customWidth="1"/>
    <col min="8687" max="8688" width="20.625" style="173" customWidth="1"/>
    <col min="8689" max="8689" width="18" style="173" customWidth="1"/>
    <col min="8690" max="8691" width="12.875" style="173" customWidth="1"/>
    <col min="8692" max="8937" width="9" style="173"/>
    <col min="8938" max="8938" width="9.625" style="173" customWidth="1"/>
    <col min="8939" max="8939" width="45" style="173" customWidth="1"/>
    <col min="8940" max="8941" width="38.75" style="173" customWidth="1"/>
    <col min="8942" max="8942" width="3.375" style="173" customWidth="1"/>
    <col min="8943" max="8944" width="20.625" style="173" customWidth="1"/>
    <col min="8945" max="8945" width="18" style="173" customWidth="1"/>
    <col min="8946" max="8947" width="12.875" style="173" customWidth="1"/>
    <col min="8948" max="9193" width="9" style="173"/>
    <col min="9194" max="9194" width="9.625" style="173" customWidth="1"/>
    <col min="9195" max="9195" width="45" style="173" customWidth="1"/>
    <col min="9196" max="9197" width="38.75" style="173" customWidth="1"/>
    <col min="9198" max="9198" width="3.375" style="173" customWidth="1"/>
    <col min="9199" max="9200" width="20.625" style="173" customWidth="1"/>
    <col min="9201" max="9201" width="18" style="173" customWidth="1"/>
    <col min="9202" max="9203" width="12.875" style="173" customWidth="1"/>
    <col min="9204" max="9449" width="9" style="173"/>
    <col min="9450" max="9450" width="9.625" style="173" customWidth="1"/>
    <col min="9451" max="9451" width="45" style="173" customWidth="1"/>
    <col min="9452" max="9453" width="38.75" style="173" customWidth="1"/>
    <col min="9454" max="9454" width="3.375" style="173" customWidth="1"/>
    <col min="9455" max="9456" width="20.625" style="173" customWidth="1"/>
    <col min="9457" max="9457" width="18" style="173" customWidth="1"/>
    <col min="9458" max="9459" width="12.875" style="173" customWidth="1"/>
    <col min="9460" max="9705" width="9" style="173"/>
    <col min="9706" max="9706" width="9.625" style="173" customWidth="1"/>
    <col min="9707" max="9707" width="45" style="173" customWidth="1"/>
    <col min="9708" max="9709" width="38.75" style="173" customWidth="1"/>
    <col min="9710" max="9710" width="3.375" style="173" customWidth="1"/>
    <col min="9711" max="9712" width="20.625" style="173" customWidth="1"/>
    <col min="9713" max="9713" width="18" style="173" customWidth="1"/>
    <col min="9714" max="9715" width="12.875" style="173" customWidth="1"/>
    <col min="9716" max="9961" width="9" style="173"/>
    <col min="9962" max="9962" width="9.625" style="173" customWidth="1"/>
    <col min="9963" max="9963" width="45" style="173" customWidth="1"/>
    <col min="9964" max="9965" width="38.75" style="173" customWidth="1"/>
    <col min="9966" max="9966" width="3.375" style="173" customWidth="1"/>
    <col min="9967" max="9968" width="20.625" style="173" customWidth="1"/>
    <col min="9969" max="9969" width="18" style="173" customWidth="1"/>
    <col min="9970" max="9971" width="12.875" style="173" customWidth="1"/>
    <col min="9972" max="10217" width="9" style="173"/>
    <col min="10218" max="10218" width="9.625" style="173" customWidth="1"/>
    <col min="10219" max="10219" width="45" style="173" customWidth="1"/>
    <col min="10220" max="10221" width="38.75" style="173" customWidth="1"/>
    <col min="10222" max="10222" width="3.375" style="173" customWidth="1"/>
    <col min="10223" max="10224" width="20.625" style="173" customWidth="1"/>
    <col min="10225" max="10225" width="18" style="173" customWidth="1"/>
    <col min="10226" max="10227" width="12.875" style="173" customWidth="1"/>
    <col min="10228" max="10473" width="9" style="173"/>
    <col min="10474" max="10474" width="9.625" style="173" customWidth="1"/>
    <col min="10475" max="10475" width="45" style="173" customWidth="1"/>
    <col min="10476" max="10477" width="38.75" style="173" customWidth="1"/>
    <col min="10478" max="10478" width="3.375" style="173" customWidth="1"/>
    <col min="10479" max="10480" width="20.625" style="173" customWidth="1"/>
    <col min="10481" max="10481" width="18" style="173" customWidth="1"/>
    <col min="10482" max="10483" width="12.875" style="173" customWidth="1"/>
    <col min="10484" max="10729" width="9" style="173"/>
    <col min="10730" max="10730" width="9.625" style="173" customWidth="1"/>
    <col min="10731" max="10731" width="45" style="173" customWidth="1"/>
    <col min="10732" max="10733" width="38.75" style="173" customWidth="1"/>
    <col min="10734" max="10734" width="3.375" style="173" customWidth="1"/>
    <col min="10735" max="10736" width="20.625" style="173" customWidth="1"/>
    <col min="10737" max="10737" width="18" style="173" customWidth="1"/>
    <col min="10738" max="10739" width="12.875" style="173" customWidth="1"/>
    <col min="10740" max="10985" width="9" style="173"/>
    <col min="10986" max="10986" width="9.625" style="173" customWidth="1"/>
    <col min="10987" max="10987" width="45" style="173" customWidth="1"/>
    <col min="10988" max="10989" width="38.75" style="173" customWidth="1"/>
    <col min="10990" max="10990" width="3.375" style="173" customWidth="1"/>
    <col min="10991" max="10992" width="20.625" style="173" customWidth="1"/>
    <col min="10993" max="10993" width="18" style="173" customWidth="1"/>
    <col min="10994" max="10995" width="12.875" style="173" customWidth="1"/>
    <col min="10996" max="11241" width="9" style="173"/>
    <col min="11242" max="11242" width="9.625" style="173" customWidth="1"/>
    <col min="11243" max="11243" width="45" style="173" customWidth="1"/>
    <col min="11244" max="11245" width="38.75" style="173" customWidth="1"/>
    <col min="11246" max="11246" width="3.375" style="173" customWidth="1"/>
    <col min="11247" max="11248" width="20.625" style="173" customWidth="1"/>
    <col min="11249" max="11249" width="18" style="173" customWidth="1"/>
    <col min="11250" max="11251" width="12.875" style="173" customWidth="1"/>
    <col min="11252" max="11497" width="9" style="173"/>
    <col min="11498" max="11498" width="9.625" style="173" customWidth="1"/>
    <col min="11499" max="11499" width="45" style="173" customWidth="1"/>
    <col min="11500" max="11501" width="38.75" style="173" customWidth="1"/>
    <col min="11502" max="11502" width="3.375" style="173" customWidth="1"/>
    <col min="11503" max="11504" width="20.625" style="173" customWidth="1"/>
    <col min="11505" max="11505" width="18" style="173" customWidth="1"/>
    <col min="11506" max="11507" width="12.875" style="173" customWidth="1"/>
    <col min="11508" max="11753" width="9" style="173"/>
    <col min="11754" max="11754" width="9.625" style="173" customWidth="1"/>
    <col min="11755" max="11755" width="45" style="173" customWidth="1"/>
    <col min="11756" max="11757" width="38.75" style="173" customWidth="1"/>
    <col min="11758" max="11758" width="3.375" style="173" customWidth="1"/>
    <col min="11759" max="11760" width="20.625" style="173" customWidth="1"/>
    <col min="11761" max="11761" width="18" style="173" customWidth="1"/>
    <col min="11762" max="11763" width="12.875" style="173" customWidth="1"/>
    <col min="11764" max="12009" width="9" style="173"/>
    <col min="12010" max="12010" width="9.625" style="173" customWidth="1"/>
    <col min="12011" max="12011" width="45" style="173" customWidth="1"/>
    <col min="12012" max="12013" width="38.75" style="173" customWidth="1"/>
    <col min="12014" max="12014" width="3.375" style="173" customWidth="1"/>
    <col min="12015" max="12016" width="20.625" style="173" customWidth="1"/>
    <col min="12017" max="12017" width="18" style="173" customWidth="1"/>
    <col min="12018" max="12019" width="12.875" style="173" customWidth="1"/>
    <col min="12020" max="12265" width="9" style="173"/>
    <col min="12266" max="12266" width="9.625" style="173" customWidth="1"/>
    <col min="12267" max="12267" width="45" style="173" customWidth="1"/>
    <col min="12268" max="12269" width="38.75" style="173" customWidth="1"/>
    <col min="12270" max="12270" width="3.375" style="173" customWidth="1"/>
    <col min="12271" max="12272" width="20.625" style="173" customWidth="1"/>
    <col min="12273" max="12273" width="18" style="173" customWidth="1"/>
    <col min="12274" max="12275" width="12.875" style="173" customWidth="1"/>
    <col min="12276" max="12521" width="9" style="173"/>
    <col min="12522" max="12522" width="9.625" style="173" customWidth="1"/>
    <col min="12523" max="12523" width="45" style="173" customWidth="1"/>
    <col min="12524" max="12525" width="38.75" style="173" customWidth="1"/>
    <col min="12526" max="12526" width="3.375" style="173" customWidth="1"/>
    <col min="12527" max="12528" width="20.625" style="173" customWidth="1"/>
    <col min="12529" max="12529" width="18" style="173" customWidth="1"/>
    <col min="12530" max="12531" width="12.875" style="173" customWidth="1"/>
    <col min="12532" max="12777" width="9" style="173"/>
    <col min="12778" max="12778" width="9.625" style="173" customWidth="1"/>
    <col min="12779" max="12779" width="45" style="173" customWidth="1"/>
    <col min="12780" max="12781" width="38.75" style="173" customWidth="1"/>
    <col min="12782" max="12782" width="3.375" style="173" customWidth="1"/>
    <col min="12783" max="12784" width="20.625" style="173" customWidth="1"/>
    <col min="12785" max="12785" width="18" style="173" customWidth="1"/>
    <col min="12786" max="12787" width="12.875" style="173" customWidth="1"/>
    <col min="12788" max="13033" width="9" style="173"/>
    <col min="13034" max="13034" width="9.625" style="173" customWidth="1"/>
    <col min="13035" max="13035" width="45" style="173" customWidth="1"/>
    <col min="13036" max="13037" width="38.75" style="173" customWidth="1"/>
    <col min="13038" max="13038" width="3.375" style="173" customWidth="1"/>
    <col min="13039" max="13040" width="20.625" style="173" customWidth="1"/>
    <col min="13041" max="13041" width="18" style="173" customWidth="1"/>
    <col min="13042" max="13043" width="12.875" style="173" customWidth="1"/>
    <col min="13044" max="13289" width="9" style="173"/>
    <col min="13290" max="13290" width="9.625" style="173" customWidth="1"/>
    <col min="13291" max="13291" width="45" style="173" customWidth="1"/>
    <col min="13292" max="13293" width="38.75" style="173" customWidth="1"/>
    <col min="13294" max="13294" width="3.375" style="173" customWidth="1"/>
    <col min="13295" max="13296" width="20.625" style="173" customWidth="1"/>
    <col min="13297" max="13297" width="18" style="173" customWidth="1"/>
    <col min="13298" max="13299" width="12.875" style="173" customWidth="1"/>
    <col min="13300" max="13545" width="9" style="173"/>
    <col min="13546" max="13546" width="9.625" style="173" customWidth="1"/>
    <col min="13547" max="13547" width="45" style="173" customWidth="1"/>
    <col min="13548" max="13549" width="38.75" style="173" customWidth="1"/>
    <col min="13550" max="13550" width="3.375" style="173" customWidth="1"/>
    <col min="13551" max="13552" width="20.625" style="173" customWidth="1"/>
    <col min="13553" max="13553" width="18" style="173" customWidth="1"/>
    <col min="13554" max="13555" width="12.875" style="173" customWidth="1"/>
    <col min="13556" max="13801" width="9" style="173"/>
    <col min="13802" max="13802" width="9.625" style="173" customWidth="1"/>
    <col min="13803" max="13803" width="45" style="173" customWidth="1"/>
    <col min="13804" max="13805" width="38.75" style="173" customWidth="1"/>
    <col min="13806" max="13806" width="3.375" style="173" customWidth="1"/>
    <col min="13807" max="13808" width="20.625" style="173" customWidth="1"/>
    <col min="13809" max="13809" width="18" style="173" customWidth="1"/>
    <col min="13810" max="13811" width="12.875" style="173" customWidth="1"/>
    <col min="13812" max="14057" width="9" style="173"/>
    <col min="14058" max="14058" width="9.625" style="173" customWidth="1"/>
    <col min="14059" max="14059" width="45" style="173" customWidth="1"/>
    <col min="14060" max="14061" width="38.75" style="173" customWidth="1"/>
    <col min="14062" max="14062" width="3.375" style="173" customWidth="1"/>
    <col min="14063" max="14064" width="20.625" style="173" customWidth="1"/>
    <col min="14065" max="14065" width="18" style="173" customWidth="1"/>
    <col min="14066" max="14067" width="12.875" style="173" customWidth="1"/>
    <col min="14068" max="14313" width="9" style="173"/>
    <col min="14314" max="14314" width="9.625" style="173" customWidth="1"/>
    <col min="14315" max="14315" width="45" style="173" customWidth="1"/>
    <col min="14316" max="14317" width="38.75" style="173" customWidth="1"/>
    <col min="14318" max="14318" width="3.375" style="173" customWidth="1"/>
    <col min="14319" max="14320" width="20.625" style="173" customWidth="1"/>
    <col min="14321" max="14321" width="18" style="173" customWidth="1"/>
    <col min="14322" max="14323" width="12.875" style="173" customWidth="1"/>
    <col min="14324" max="14569" width="9" style="173"/>
    <col min="14570" max="14570" width="9.625" style="173" customWidth="1"/>
    <col min="14571" max="14571" width="45" style="173" customWidth="1"/>
    <col min="14572" max="14573" width="38.75" style="173" customWidth="1"/>
    <col min="14574" max="14574" width="3.375" style="173" customWidth="1"/>
    <col min="14575" max="14576" width="20.625" style="173" customWidth="1"/>
    <col min="14577" max="14577" width="18" style="173" customWidth="1"/>
    <col min="14578" max="14579" width="12.875" style="173" customWidth="1"/>
    <col min="14580" max="14825" width="9" style="173"/>
    <col min="14826" max="14826" width="9.625" style="173" customWidth="1"/>
    <col min="14827" max="14827" width="45" style="173" customWidth="1"/>
    <col min="14828" max="14829" width="38.75" style="173" customWidth="1"/>
    <col min="14830" max="14830" width="3.375" style="173" customWidth="1"/>
    <col min="14831" max="14832" width="20.625" style="173" customWidth="1"/>
    <col min="14833" max="14833" width="18" style="173" customWidth="1"/>
    <col min="14834" max="14835" width="12.875" style="173" customWidth="1"/>
    <col min="14836" max="15081" width="9" style="173"/>
    <col min="15082" max="15082" width="9.625" style="173" customWidth="1"/>
    <col min="15083" max="15083" width="45" style="173" customWidth="1"/>
    <col min="15084" max="15085" width="38.75" style="173" customWidth="1"/>
    <col min="15086" max="15086" width="3.375" style="173" customWidth="1"/>
    <col min="15087" max="15088" width="20.625" style="173" customWidth="1"/>
    <col min="15089" max="15089" width="18" style="173" customWidth="1"/>
    <col min="15090" max="15091" width="12.875" style="173" customWidth="1"/>
    <col min="15092" max="15337" width="9" style="173"/>
    <col min="15338" max="15338" width="9.625" style="173" customWidth="1"/>
    <col min="15339" max="15339" width="45" style="173" customWidth="1"/>
    <col min="15340" max="15341" width="38.75" style="173" customWidth="1"/>
    <col min="15342" max="15342" width="3.375" style="173" customWidth="1"/>
    <col min="15343" max="15344" width="20.625" style="173" customWidth="1"/>
    <col min="15345" max="15345" width="18" style="173" customWidth="1"/>
    <col min="15346" max="15347" width="12.875" style="173" customWidth="1"/>
    <col min="15348" max="15593" width="9" style="173"/>
    <col min="15594" max="15594" width="9.625" style="173" customWidth="1"/>
    <col min="15595" max="15595" width="45" style="173" customWidth="1"/>
    <col min="15596" max="15597" width="38.75" style="173" customWidth="1"/>
    <col min="15598" max="15598" width="3.375" style="173" customWidth="1"/>
    <col min="15599" max="15600" width="20.625" style="173" customWidth="1"/>
    <col min="15601" max="15601" width="18" style="173" customWidth="1"/>
    <col min="15602" max="15603" width="12.875" style="173" customWidth="1"/>
    <col min="15604" max="15849" width="9" style="173"/>
    <col min="15850" max="15850" width="9.625" style="173" customWidth="1"/>
    <col min="15851" max="15851" width="45" style="173" customWidth="1"/>
    <col min="15852" max="15853" width="38.75" style="173" customWidth="1"/>
    <col min="15854" max="15854" width="3.375" style="173" customWidth="1"/>
    <col min="15855" max="15856" width="20.625" style="173" customWidth="1"/>
    <col min="15857" max="15857" width="18" style="173" customWidth="1"/>
    <col min="15858" max="15859" width="12.875" style="173" customWidth="1"/>
    <col min="15860" max="16105" width="9" style="173"/>
    <col min="16106" max="16106" width="9.625" style="173" customWidth="1"/>
    <col min="16107" max="16107" width="45" style="173" customWidth="1"/>
    <col min="16108" max="16109" width="38.75" style="173" customWidth="1"/>
    <col min="16110" max="16110" width="3.375" style="173" customWidth="1"/>
    <col min="16111" max="16112" width="20.625" style="173" customWidth="1"/>
    <col min="16113" max="16113" width="18" style="173" customWidth="1"/>
    <col min="16114" max="16115" width="12.875" style="173" customWidth="1"/>
    <col min="16116" max="16384" width="9" style="173"/>
  </cols>
  <sheetData>
    <row r="1" spans="1:7" s="146" customFormat="1" ht="22.5" customHeight="1" x14ac:dyDescent="0.2">
      <c r="A1" s="221" t="s">
        <v>129</v>
      </c>
      <c r="B1" s="221"/>
      <c r="C1" s="221"/>
      <c r="D1" s="221"/>
      <c r="E1" s="221"/>
      <c r="F1" s="221"/>
      <c r="G1" s="145"/>
    </row>
    <row r="2" spans="1:7" s="146" customFormat="1" ht="22.5" customHeight="1" x14ac:dyDescent="0.2">
      <c r="A2" s="221" t="s">
        <v>130</v>
      </c>
      <c r="B2" s="221"/>
      <c r="C2" s="221"/>
      <c r="D2" s="221"/>
      <c r="E2" s="221"/>
      <c r="F2" s="221"/>
      <c r="G2" s="145"/>
    </row>
    <row r="3" spans="1:7" s="146" customFormat="1" ht="22.5" customHeight="1" x14ac:dyDescent="0.2">
      <c r="A3" s="222" t="s">
        <v>0</v>
      </c>
      <c r="B3" s="222"/>
      <c r="C3" s="222"/>
      <c r="D3" s="222"/>
      <c r="E3" s="222"/>
      <c r="F3" s="222"/>
      <c r="G3" s="145"/>
    </row>
    <row r="4" spans="1:7" s="146" customFormat="1" ht="30" customHeight="1" x14ac:dyDescent="0.2">
      <c r="A4" s="147" t="s">
        <v>4</v>
      </c>
      <c r="B4" s="147" t="s">
        <v>9</v>
      </c>
      <c r="C4" s="147" t="s">
        <v>8</v>
      </c>
      <c r="D4" s="147" t="s">
        <v>10</v>
      </c>
      <c r="E4" s="147" t="s">
        <v>86</v>
      </c>
      <c r="F4" s="147" t="s">
        <v>131</v>
      </c>
      <c r="G4" s="145"/>
    </row>
    <row r="5" spans="1:7" s="154" customFormat="1" ht="23.25" x14ac:dyDescent="0.2">
      <c r="A5" s="148">
        <v>1</v>
      </c>
      <c r="B5" s="149" t="s">
        <v>132</v>
      </c>
      <c r="C5" s="150" t="s">
        <v>133</v>
      </c>
      <c r="D5" s="151">
        <v>238245.95499999999</v>
      </c>
      <c r="E5" s="152">
        <v>965.57551459000001</v>
      </c>
      <c r="F5" s="152">
        <v>0</v>
      </c>
      <c r="G5" s="153"/>
    </row>
    <row r="6" spans="1:7" s="158" customFormat="1" ht="23.25" x14ac:dyDescent="0.2">
      <c r="A6" s="148">
        <v>2</v>
      </c>
      <c r="B6" s="149" t="s">
        <v>134</v>
      </c>
      <c r="C6" s="155" t="s">
        <v>74</v>
      </c>
      <c r="D6" s="156">
        <v>3.0000000000000001E-3</v>
      </c>
      <c r="E6" s="152">
        <v>215.54288222</v>
      </c>
      <c r="F6" s="152">
        <v>15.088001759999999</v>
      </c>
      <c r="G6" s="157">
        <v>405010439</v>
      </c>
    </row>
    <row r="7" spans="1:7" s="154" customFormat="1" ht="23.25" x14ac:dyDescent="0.2">
      <c r="A7" s="148">
        <v>3</v>
      </c>
      <c r="B7" s="149" t="s">
        <v>135</v>
      </c>
      <c r="C7" s="150" t="s">
        <v>136</v>
      </c>
      <c r="D7" s="151">
        <v>4736.3289999999997</v>
      </c>
      <c r="E7" s="152">
        <v>133.5</v>
      </c>
      <c r="F7" s="152">
        <v>0</v>
      </c>
      <c r="G7" s="157">
        <v>139668092</v>
      </c>
    </row>
    <row r="8" spans="1:7" s="146" customFormat="1" ht="23.25" x14ac:dyDescent="0.2">
      <c r="A8" s="148">
        <v>4</v>
      </c>
      <c r="B8" s="149">
        <v>2101</v>
      </c>
      <c r="C8" s="155" t="s">
        <v>23</v>
      </c>
      <c r="D8" s="151">
        <v>140.21960000000001</v>
      </c>
      <c r="E8" s="152">
        <v>13.71375284</v>
      </c>
      <c r="F8" s="152">
        <v>0.97935789999999989</v>
      </c>
      <c r="G8" s="157">
        <v>110951202</v>
      </c>
    </row>
    <row r="9" spans="1:7" s="146" customFormat="1" ht="23.25" x14ac:dyDescent="0.2">
      <c r="A9" s="148">
        <v>5</v>
      </c>
      <c r="B9" s="148" t="s">
        <v>137</v>
      </c>
      <c r="C9" s="150" t="s">
        <v>138</v>
      </c>
      <c r="D9" s="151">
        <v>1376.9</v>
      </c>
      <c r="E9" s="152">
        <v>9.2865843899999998</v>
      </c>
      <c r="F9" s="152">
        <v>0</v>
      </c>
      <c r="G9" s="157">
        <v>106073266</v>
      </c>
    </row>
    <row r="10" spans="1:7" s="146" customFormat="1" ht="23.25" x14ac:dyDescent="0.2">
      <c r="A10" s="148">
        <v>6</v>
      </c>
      <c r="B10" s="149">
        <v>8544</v>
      </c>
      <c r="C10" s="159" t="s">
        <v>139</v>
      </c>
      <c r="D10" s="151">
        <v>4.5421300000000002</v>
      </c>
      <c r="E10" s="152">
        <v>7.4026757199999995</v>
      </c>
      <c r="F10" s="152">
        <v>0.37706331999999998</v>
      </c>
      <c r="G10" s="157">
        <v>72138475</v>
      </c>
    </row>
    <row r="11" spans="1:7" s="146" customFormat="1" ht="23.25" x14ac:dyDescent="0.2">
      <c r="A11" s="148">
        <v>7</v>
      </c>
      <c r="B11" s="149" t="s">
        <v>140</v>
      </c>
      <c r="C11" s="155" t="s">
        <v>141</v>
      </c>
      <c r="D11" s="151">
        <v>254.8</v>
      </c>
      <c r="E11" s="152">
        <v>3.60887906</v>
      </c>
      <c r="F11" s="152">
        <v>0</v>
      </c>
      <c r="G11" s="157">
        <v>67932948</v>
      </c>
    </row>
    <row r="12" spans="1:7" s="146" customFormat="1" ht="23.25" x14ac:dyDescent="0.2">
      <c r="A12" s="148">
        <v>8</v>
      </c>
      <c r="B12" s="148">
        <v>8429</v>
      </c>
      <c r="C12" s="159" t="s">
        <v>142</v>
      </c>
      <c r="D12" s="151">
        <v>50.1</v>
      </c>
      <c r="E12" s="152">
        <v>3.5</v>
      </c>
      <c r="F12" s="152">
        <v>0.25724999999999998</v>
      </c>
      <c r="G12" s="157">
        <f>32532490+9177507+109326</f>
        <v>41819323</v>
      </c>
    </row>
    <row r="13" spans="1:7" s="146" customFormat="1" ht="23.25" x14ac:dyDescent="0.2">
      <c r="A13" s="148">
        <v>9</v>
      </c>
      <c r="B13" s="149">
        <v>6704</v>
      </c>
      <c r="C13" s="159" t="s">
        <v>143</v>
      </c>
      <c r="D13" s="151">
        <v>5.6060000000000006E-2</v>
      </c>
      <c r="E13" s="152">
        <v>1.2372621499999998</v>
      </c>
      <c r="F13" s="152">
        <v>0</v>
      </c>
      <c r="G13" s="157">
        <f>19339010+7468233+250</f>
        <v>26807493</v>
      </c>
    </row>
    <row r="14" spans="1:7" s="146" customFormat="1" ht="23.25" x14ac:dyDescent="0.2">
      <c r="A14" s="148">
        <v>10</v>
      </c>
      <c r="B14" s="149">
        <v>2009</v>
      </c>
      <c r="C14" s="150" t="s">
        <v>144</v>
      </c>
      <c r="D14" s="151">
        <v>25</v>
      </c>
      <c r="E14" s="152">
        <v>0.97950000000000004</v>
      </c>
      <c r="F14" s="152">
        <v>6.7799999999999999E-2</v>
      </c>
      <c r="G14" s="157"/>
    </row>
    <row r="15" spans="1:7" s="146" customFormat="1" ht="23.25" x14ac:dyDescent="0.2">
      <c r="A15" s="223" t="s">
        <v>63</v>
      </c>
      <c r="B15" s="224"/>
      <c r="C15" s="225"/>
      <c r="D15" s="160">
        <f>SUM(D5:D14)</f>
        <v>244833.90478999997</v>
      </c>
      <c r="E15" s="161">
        <f>SUM(E5:E14)</f>
        <v>1354.3470509699998</v>
      </c>
      <c r="F15" s="161">
        <f>SUM(F5:F14)</f>
        <v>16.769472979999996</v>
      </c>
      <c r="G15" s="145"/>
    </row>
    <row r="16" spans="1:7" s="146" customFormat="1" ht="24" thickBot="1" x14ac:dyDescent="0.25">
      <c r="A16" s="226" t="s">
        <v>27</v>
      </c>
      <c r="B16" s="227"/>
      <c r="C16" s="228"/>
      <c r="D16" s="162">
        <f>D17-D15</f>
        <v>213.97405000001891</v>
      </c>
      <c r="E16" s="162">
        <f>E17-E15</f>
        <v>5.1524264300003324</v>
      </c>
      <c r="F16" s="162">
        <f>F17-F15</f>
        <v>4.9140160000003874E-2</v>
      </c>
      <c r="G16" s="145"/>
    </row>
    <row r="17" spans="1:7" s="146" customFormat="1" ht="24" thickBot="1" x14ac:dyDescent="0.25">
      <c r="A17" s="218" t="s">
        <v>29</v>
      </c>
      <c r="B17" s="219"/>
      <c r="C17" s="220"/>
      <c r="D17" s="163">
        <f>245047878.84/1000</f>
        <v>245047.87883999999</v>
      </c>
      <c r="E17" s="163">
        <f>1359499477.4/1000000</f>
        <v>1359.4994774000002</v>
      </c>
      <c r="F17" s="163">
        <f>16818613.14/1000000</f>
        <v>16.81861314</v>
      </c>
      <c r="G17" s="164"/>
    </row>
    <row r="18" spans="1:7" s="146" customFormat="1" ht="28.5" customHeight="1" thickTop="1" x14ac:dyDescent="0.35">
      <c r="A18" s="165" t="s">
        <v>145</v>
      </c>
      <c r="B18" s="158"/>
      <c r="D18" s="166"/>
      <c r="E18" s="167"/>
      <c r="F18" s="168"/>
      <c r="G18" s="168"/>
    </row>
    <row r="19" spans="1:7" s="146" customFormat="1" ht="23.25" customHeight="1" x14ac:dyDescent="0.2">
      <c r="D19" s="169"/>
      <c r="E19" s="169"/>
      <c r="F19" s="168"/>
      <c r="G19" s="168"/>
    </row>
    <row r="20" spans="1:7" s="146" customFormat="1" ht="23.25" customHeight="1" x14ac:dyDescent="0.2">
      <c r="A20" s="146" t="s">
        <v>146</v>
      </c>
      <c r="D20" s="170"/>
      <c r="E20" s="170"/>
      <c r="F20" s="168"/>
      <c r="G20" s="168"/>
    </row>
    <row r="21" spans="1:7" s="146" customFormat="1" ht="14.25" customHeight="1" x14ac:dyDescent="0.2">
      <c r="A21" s="158"/>
      <c r="B21" s="158"/>
      <c r="D21" s="170"/>
      <c r="E21" s="170"/>
      <c r="F21" s="145"/>
      <c r="G21" s="145"/>
    </row>
    <row r="22" spans="1:7" s="146" customFormat="1" ht="14.25" customHeight="1" x14ac:dyDescent="0.2">
      <c r="A22" s="158"/>
      <c r="B22" s="158"/>
      <c r="D22" s="170"/>
      <c r="E22" s="170"/>
      <c r="F22" s="145"/>
      <c r="G22" s="145"/>
    </row>
    <row r="23" spans="1:7" s="146" customFormat="1" ht="14.25" customHeight="1" x14ac:dyDescent="0.2">
      <c r="A23" s="158"/>
      <c r="B23" s="158"/>
      <c r="D23" s="170"/>
      <c r="E23" s="171"/>
      <c r="F23" s="145"/>
      <c r="G23" s="145"/>
    </row>
    <row r="24" spans="1:7" s="146" customFormat="1" ht="18" customHeight="1" x14ac:dyDescent="0.2">
      <c r="A24" s="158"/>
      <c r="B24" s="158"/>
      <c r="F24" s="145"/>
      <c r="G24" s="145"/>
    </row>
    <row r="25" spans="1:7" s="146" customFormat="1" ht="17.25" customHeight="1" x14ac:dyDescent="0.2">
      <c r="A25" s="158"/>
      <c r="B25" s="158"/>
      <c r="F25" s="145"/>
      <c r="G25" s="145"/>
    </row>
    <row r="26" spans="1:7" s="146" customFormat="1" ht="18.75" customHeight="1" x14ac:dyDescent="0.2">
      <c r="A26" s="158"/>
      <c r="B26" s="158"/>
      <c r="F26" s="145"/>
      <c r="G26" s="145"/>
    </row>
    <row r="27" spans="1:7" s="146" customFormat="1" ht="23.25" x14ac:dyDescent="0.2">
      <c r="A27" s="158"/>
      <c r="B27" s="158"/>
      <c r="F27" s="145"/>
      <c r="G27" s="145"/>
    </row>
    <row r="28" spans="1:7" s="146" customFormat="1" ht="23.25" x14ac:dyDescent="0.2">
      <c r="A28" s="158"/>
      <c r="B28" s="158"/>
      <c r="F28" s="145"/>
      <c r="G28" s="145"/>
    </row>
    <row r="29" spans="1:7" s="146" customFormat="1" ht="23.25" x14ac:dyDescent="0.2">
      <c r="A29" s="158"/>
      <c r="B29" s="158"/>
      <c r="F29" s="145"/>
      <c r="G29" s="145"/>
    </row>
    <row r="30" spans="1:7" s="146" customFormat="1" ht="23.25" x14ac:dyDescent="0.2">
      <c r="A30" s="158"/>
      <c r="B30" s="158"/>
      <c r="F30" s="145"/>
      <c r="G30" s="145"/>
    </row>
    <row r="31" spans="1:7" s="146" customFormat="1" ht="23.25" x14ac:dyDescent="0.2">
      <c r="A31" s="158"/>
      <c r="B31" s="158"/>
      <c r="F31" s="145"/>
      <c r="G31" s="145"/>
    </row>
    <row r="32" spans="1:7" s="146" customFormat="1" ht="23.25" x14ac:dyDescent="0.2">
      <c r="A32" s="158"/>
      <c r="B32" s="158"/>
      <c r="F32" s="145"/>
      <c r="G32" s="145"/>
    </row>
    <row r="33" spans="1:7" s="146" customFormat="1" ht="23.25" x14ac:dyDescent="0.2">
      <c r="A33" s="158"/>
      <c r="B33" s="158"/>
      <c r="F33" s="145"/>
      <c r="G33" s="145"/>
    </row>
    <row r="34" spans="1:7" s="146" customFormat="1" ht="23.25" x14ac:dyDescent="0.2">
      <c r="A34" s="158"/>
      <c r="B34" s="158"/>
      <c r="F34" s="145"/>
      <c r="G34" s="145"/>
    </row>
    <row r="35" spans="1:7" s="146" customFormat="1" ht="23.25" x14ac:dyDescent="0.2">
      <c r="A35" s="158"/>
      <c r="B35" s="158"/>
      <c r="F35" s="145"/>
      <c r="G35" s="145"/>
    </row>
    <row r="36" spans="1:7" s="146" customFormat="1" ht="23.25" x14ac:dyDescent="0.2">
      <c r="A36" s="158"/>
      <c r="B36" s="158"/>
      <c r="F36" s="145"/>
      <c r="G36" s="145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H7" sqref="H7"/>
    </sheetView>
  </sheetViews>
  <sheetFormatPr defaultRowHeight="14.25" x14ac:dyDescent="0.2"/>
  <cols>
    <col min="1" max="1" width="6.375" style="206" customWidth="1"/>
    <col min="2" max="2" width="9.625" style="206" customWidth="1"/>
    <col min="3" max="3" width="39.375" style="206" customWidth="1"/>
    <col min="4" max="4" width="15.75" style="206" customWidth="1"/>
    <col min="5" max="5" width="17.375" style="206" customWidth="1"/>
    <col min="6" max="6" width="18.75" style="206" customWidth="1"/>
    <col min="7" max="7" width="8.625" style="206" customWidth="1"/>
    <col min="8" max="241" width="9" style="206"/>
    <col min="242" max="242" width="9.625" style="206" customWidth="1"/>
    <col min="243" max="243" width="45" style="206" customWidth="1"/>
    <col min="244" max="245" width="38.75" style="206" customWidth="1"/>
    <col min="246" max="246" width="3.375" style="206" customWidth="1"/>
    <col min="247" max="248" width="20.625" style="206" customWidth="1"/>
    <col min="249" max="249" width="18" style="206" customWidth="1"/>
    <col min="250" max="251" width="12.875" style="206" customWidth="1"/>
    <col min="252" max="497" width="9" style="206"/>
    <col min="498" max="498" width="9.625" style="206" customWidth="1"/>
    <col min="499" max="499" width="45" style="206" customWidth="1"/>
    <col min="500" max="501" width="38.75" style="206" customWidth="1"/>
    <col min="502" max="502" width="3.375" style="206" customWidth="1"/>
    <col min="503" max="504" width="20.625" style="206" customWidth="1"/>
    <col min="505" max="505" width="18" style="206" customWidth="1"/>
    <col min="506" max="507" width="12.875" style="206" customWidth="1"/>
    <col min="508" max="753" width="9" style="206"/>
    <col min="754" max="754" width="9.625" style="206" customWidth="1"/>
    <col min="755" max="755" width="45" style="206" customWidth="1"/>
    <col min="756" max="757" width="38.75" style="206" customWidth="1"/>
    <col min="758" max="758" width="3.375" style="206" customWidth="1"/>
    <col min="759" max="760" width="20.625" style="206" customWidth="1"/>
    <col min="761" max="761" width="18" style="206" customWidth="1"/>
    <col min="762" max="763" width="12.875" style="206" customWidth="1"/>
    <col min="764" max="1009" width="9" style="206"/>
    <col min="1010" max="1010" width="9.625" style="206" customWidth="1"/>
    <col min="1011" max="1011" width="45" style="206" customWidth="1"/>
    <col min="1012" max="1013" width="38.75" style="206" customWidth="1"/>
    <col min="1014" max="1014" width="3.375" style="206" customWidth="1"/>
    <col min="1015" max="1016" width="20.625" style="206" customWidth="1"/>
    <col min="1017" max="1017" width="18" style="206" customWidth="1"/>
    <col min="1018" max="1019" width="12.875" style="206" customWidth="1"/>
    <col min="1020" max="1265" width="9" style="206"/>
    <col min="1266" max="1266" width="9.625" style="206" customWidth="1"/>
    <col min="1267" max="1267" width="45" style="206" customWidth="1"/>
    <col min="1268" max="1269" width="38.75" style="206" customWidth="1"/>
    <col min="1270" max="1270" width="3.375" style="206" customWidth="1"/>
    <col min="1271" max="1272" width="20.625" style="206" customWidth="1"/>
    <col min="1273" max="1273" width="18" style="206" customWidth="1"/>
    <col min="1274" max="1275" width="12.875" style="206" customWidth="1"/>
    <col min="1276" max="1521" width="9" style="206"/>
    <col min="1522" max="1522" width="9.625" style="206" customWidth="1"/>
    <col min="1523" max="1523" width="45" style="206" customWidth="1"/>
    <col min="1524" max="1525" width="38.75" style="206" customWidth="1"/>
    <col min="1526" max="1526" width="3.375" style="206" customWidth="1"/>
    <col min="1527" max="1528" width="20.625" style="206" customWidth="1"/>
    <col min="1529" max="1529" width="18" style="206" customWidth="1"/>
    <col min="1530" max="1531" width="12.875" style="206" customWidth="1"/>
    <col min="1532" max="1777" width="9" style="206"/>
    <col min="1778" max="1778" width="9.625" style="206" customWidth="1"/>
    <col min="1779" max="1779" width="45" style="206" customWidth="1"/>
    <col min="1780" max="1781" width="38.75" style="206" customWidth="1"/>
    <col min="1782" max="1782" width="3.375" style="206" customWidth="1"/>
    <col min="1783" max="1784" width="20.625" style="206" customWidth="1"/>
    <col min="1785" max="1785" width="18" style="206" customWidth="1"/>
    <col min="1786" max="1787" width="12.875" style="206" customWidth="1"/>
    <col min="1788" max="2033" width="9" style="206"/>
    <col min="2034" max="2034" width="9.625" style="206" customWidth="1"/>
    <col min="2035" max="2035" width="45" style="206" customWidth="1"/>
    <col min="2036" max="2037" width="38.75" style="206" customWidth="1"/>
    <col min="2038" max="2038" width="3.375" style="206" customWidth="1"/>
    <col min="2039" max="2040" width="20.625" style="206" customWidth="1"/>
    <col min="2041" max="2041" width="18" style="206" customWidth="1"/>
    <col min="2042" max="2043" width="12.875" style="206" customWidth="1"/>
    <col min="2044" max="2289" width="9" style="206"/>
    <col min="2290" max="2290" width="9.625" style="206" customWidth="1"/>
    <col min="2291" max="2291" width="45" style="206" customWidth="1"/>
    <col min="2292" max="2293" width="38.75" style="206" customWidth="1"/>
    <col min="2294" max="2294" width="3.375" style="206" customWidth="1"/>
    <col min="2295" max="2296" width="20.625" style="206" customWidth="1"/>
    <col min="2297" max="2297" width="18" style="206" customWidth="1"/>
    <col min="2298" max="2299" width="12.875" style="206" customWidth="1"/>
    <col min="2300" max="2545" width="9" style="206"/>
    <col min="2546" max="2546" width="9.625" style="206" customWidth="1"/>
    <col min="2547" max="2547" width="45" style="206" customWidth="1"/>
    <col min="2548" max="2549" width="38.75" style="206" customWidth="1"/>
    <col min="2550" max="2550" width="3.375" style="206" customWidth="1"/>
    <col min="2551" max="2552" width="20.625" style="206" customWidth="1"/>
    <col min="2553" max="2553" width="18" style="206" customWidth="1"/>
    <col min="2554" max="2555" width="12.875" style="206" customWidth="1"/>
    <col min="2556" max="2801" width="9" style="206"/>
    <col min="2802" max="2802" width="9.625" style="206" customWidth="1"/>
    <col min="2803" max="2803" width="45" style="206" customWidth="1"/>
    <col min="2804" max="2805" width="38.75" style="206" customWidth="1"/>
    <col min="2806" max="2806" width="3.375" style="206" customWidth="1"/>
    <col min="2807" max="2808" width="20.625" style="206" customWidth="1"/>
    <col min="2809" max="2809" width="18" style="206" customWidth="1"/>
    <col min="2810" max="2811" width="12.875" style="206" customWidth="1"/>
    <col min="2812" max="3057" width="9" style="206"/>
    <col min="3058" max="3058" width="9.625" style="206" customWidth="1"/>
    <col min="3059" max="3059" width="45" style="206" customWidth="1"/>
    <col min="3060" max="3061" width="38.75" style="206" customWidth="1"/>
    <col min="3062" max="3062" width="3.375" style="206" customWidth="1"/>
    <col min="3063" max="3064" width="20.625" style="206" customWidth="1"/>
    <col min="3065" max="3065" width="18" style="206" customWidth="1"/>
    <col min="3066" max="3067" width="12.875" style="206" customWidth="1"/>
    <col min="3068" max="3313" width="9" style="206"/>
    <col min="3314" max="3314" width="9.625" style="206" customWidth="1"/>
    <col min="3315" max="3315" width="45" style="206" customWidth="1"/>
    <col min="3316" max="3317" width="38.75" style="206" customWidth="1"/>
    <col min="3318" max="3318" width="3.375" style="206" customWidth="1"/>
    <col min="3319" max="3320" width="20.625" style="206" customWidth="1"/>
    <col min="3321" max="3321" width="18" style="206" customWidth="1"/>
    <col min="3322" max="3323" width="12.875" style="206" customWidth="1"/>
    <col min="3324" max="3569" width="9" style="206"/>
    <col min="3570" max="3570" width="9.625" style="206" customWidth="1"/>
    <col min="3571" max="3571" width="45" style="206" customWidth="1"/>
    <col min="3572" max="3573" width="38.75" style="206" customWidth="1"/>
    <col min="3574" max="3574" width="3.375" style="206" customWidth="1"/>
    <col min="3575" max="3576" width="20.625" style="206" customWidth="1"/>
    <col min="3577" max="3577" width="18" style="206" customWidth="1"/>
    <col min="3578" max="3579" width="12.875" style="206" customWidth="1"/>
    <col min="3580" max="3825" width="9" style="206"/>
    <col min="3826" max="3826" width="9.625" style="206" customWidth="1"/>
    <col min="3827" max="3827" width="45" style="206" customWidth="1"/>
    <col min="3828" max="3829" width="38.75" style="206" customWidth="1"/>
    <col min="3830" max="3830" width="3.375" style="206" customWidth="1"/>
    <col min="3831" max="3832" width="20.625" style="206" customWidth="1"/>
    <col min="3833" max="3833" width="18" style="206" customWidth="1"/>
    <col min="3834" max="3835" width="12.875" style="206" customWidth="1"/>
    <col min="3836" max="4081" width="9" style="206"/>
    <col min="4082" max="4082" width="9.625" style="206" customWidth="1"/>
    <col min="4083" max="4083" width="45" style="206" customWidth="1"/>
    <col min="4084" max="4085" width="38.75" style="206" customWidth="1"/>
    <col min="4086" max="4086" width="3.375" style="206" customWidth="1"/>
    <col min="4087" max="4088" width="20.625" style="206" customWidth="1"/>
    <col min="4089" max="4089" width="18" style="206" customWidth="1"/>
    <col min="4090" max="4091" width="12.875" style="206" customWidth="1"/>
    <col min="4092" max="4337" width="9" style="206"/>
    <col min="4338" max="4338" width="9.625" style="206" customWidth="1"/>
    <col min="4339" max="4339" width="45" style="206" customWidth="1"/>
    <col min="4340" max="4341" width="38.75" style="206" customWidth="1"/>
    <col min="4342" max="4342" width="3.375" style="206" customWidth="1"/>
    <col min="4343" max="4344" width="20.625" style="206" customWidth="1"/>
    <col min="4345" max="4345" width="18" style="206" customWidth="1"/>
    <col min="4346" max="4347" width="12.875" style="206" customWidth="1"/>
    <col min="4348" max="4593" width="9" style="206"/>
    <col min="4594" max="4594" width="9.625" style="206" customWidth="1"/>
    <col min="4595" max="4595" width="45" style="206" customWidth="1"/>
    <col min="4596" max="4597" width="38.75" style="206" customWidth="1"/>
    <col min="4598" max="4598" width="3.375" style="206" customWidth="1"/>
    <col min="4599" max="4600" width="20.625" style="206" customWidth="1"/>
    <col min="4601" max="4601" width="18" style="206" customWidth="1"/>
    <col min="4602" max="4603" width="12.875" style="206" customWidth="1"/>
    <col min="4604" max="4849" width="9" style="206"/>
    <col min="4850" max="4850" width="9.625" style="206" customWidth="1"/>
    <col min="4851" max="4851" width="45" style="206" customWidth="1"/>
    <col min="4852" max="4853" width="38.75" style="206" customWidth="1"/>
    <col min="4854" max="4854" width="3.375" style="206" customWidth="1"/>
    <col min="4855" max="4856" width="20.625" style="206" customWidth="1"/>
    <col min="4857" max="4857" width="18" style="206" customWidth="1"/>
    <col min="4858" max="4859" width="12.875" style="206" customWidth="1"/>
    <col min="4860" max="5105" width="9" style="206"/>
    <col min="5106" max="5106" width="9.625" style="206" customWidth="1"/>
    <col min="5107" max="5107" width="45" style="206" customWidth="1"/>
    <col min="5108" max="5109" width="38.75" style="206" customWidth="1"/>
    <col min="5110" max="5110" width="3.375" style="206" customWidth="1"/>
    <col min="5111" max="5112" width="20.625" style="206" customWidth="1"/>
    <col min="5113" max="5113" width="18" style="206" customWidth="1"/>
    <col min="5114" max="5115" width="12.875" style="206" customWidth="1"/>
    <col min="5116" max="5361" width="9" style="206"/>
    <col min="5362" max="5362" width="9.625" style="206" customWidth="1"/>
    <col min="5363" max="5363" width="45" style="206" customWidth="1"/>
    <col min="5364" max="5365" width="38.75" style="206" customWidth="1"/>
    <col min="5366" max="5366" width="3.375" style="206" customWidth="1"/>
    <col min="5367" max="5368" width="20.625" style="206" customWidth="1"/>
    <col min="5369" max="5369" width="18" style="206" customWidth="1"/>
    <col min="5370" max="5371" width="12.875" style="206" customWidth="1"/>
    <col min="5372" max="5617" width="9" style="206"/>
    <col min="5618" max="5618" width="9.625" style="206" customWidth="1"/>
    <col min="5619" max="5619" width="45" style="206" customWidth="1"/>
    <col min="5620" max="5621" width="38.75" style="206" customWidth="1"/>
    <col min="5622" max="5622" width="3.375" style="206" customWidth="1"/>
    <col min="5623" max="5624" width="20.625" style="206" customWidth="1"/>
    <col min="5625" max="5625" width="18" style="206" customWidth="1"/>
    <col min="5626" max="5627" width="12.875" style="206" customWidth="1"/>
    <col min="5628" max="5873" width="9" style="206"/>
    <col min="5874" max="5874" width="9.625" style="206" customWidth="1"/>
    <col min="5875" max="5875" width="45" style="206" customWidth="1"/>
    <col min="5876" max="5877" width="38.75" style="206" customWidth="1"/>
    <col min="5878" max="5878" width="3.375" style="206" customWidth="1"/>
    <col min="5879" max="5880" width="20.625" style="206" customWidth="1"/>
    <col min="5881" max="5881" width="18" style="206" customWidth="1"/>
    <col min="5882" max="5883" width="12.875" style="206" customWidth="1"/>
    <col min="5884" max="6129" width="9" style="206"/>
    <col min="6130" max="6130" width="9.625" style="206" customWidth="1"/>
    <col min="6131" max="6131" width="45" style="206" customWidth="1"/>
    <col min="6132" max="6133" width="38.75" style="206" customWidth="1"/>
    <col min="6134" max="6134" width="3.375" style="206" customWidth="1"/>
    <col min="6135" max="6136" width="20.625" style="206" customWidth="1"/>
    <col min="6137" max="6137" width="18" style="206" customWidth="1"/>
    <col min="6138" max="6139" width="12.875" style="206" customWidth="1"/>
    <col min="6140" max="6385" width="9" style="206"/>
    <col min="6386" max="6386" width="9.625" style="206" customWidth="1"/>
    <col min="6387" max="6387" width="45" style="206" customWidth="1"/>
    <col min="6388" max="6389" width="38.75" style="206" customWidth="1"/>
    <col min="6390" max="6390" width="3.375" style="206" customWidth="1"/>
    <col min="6391" max="6392" width="20.625" style="206" customWidth="1"/>
    <col min="6393" max="6393" width="18" style="206" customWidth="1"/>
    <col min="6394" max="6395" width="12.875" style="206" customWidth="1"/>
    <col min="6396" max="6641" width="9" style="206"/>
    <col min="6642" max="6642" width="9.625" style="206" customWidth="1"/>
    <col min="6643" max="6643" width="45" style="206" customWidth="1"/>
    <col min="6644" max="6645" width="38.75" style="206" customWidth="1"/>
    <col min="6646" max="6646" width="3.375" style="206" customWidth="1"/>
    <col min="6647" max="6648" width="20.625" style="206" customWidth="1"/>
    <col min="6649" max="6649" width="18" style="206" customWidth="1"/>
    <col min="6650" max="6651" width="12.875" style="206" customWidth="1"/>
    <col min="6652" max="6897" width="9" style="206"/>
    <col min="6898" max="6898" width="9.625" style="206" customWidth="1"/>
    <col min="6899" max="6899" width="45" style="206" customWidth="1"/>
    <col min="6900" max="6901" width="38.75" style="206" customWidth="1"/>
    <col min="6902" max="6902" width="3.375" style="206" customWidth="1"/>
    <col min="6903" max="6904" width="20.625" style="206" customWidth="1"/>
    <col min="6905" max="6905" width="18" style="206" customWidth="1"/>
    <col min="6906" max="6907" width="12.875" style="206" customWidth="1"/>
    <col min="6908" max="7153" width="9" style="206"/>
    <col min="7154" max="7154" width="9.625" style="206" customWidth="1"/>
    <col min="7155" max="7155" width="45" style="206" customWidth="1"/>
    <col min="7156" max="7157" width="38.75" style="206" customWidth="1"/>
    <col min="7158" max="7158" width="3.375" style="206" customWidth="1"/>
    <col min="7159" max="7160" width="20.625" style="206" customWidth="1"/>
    <col min="7161" max="7161" width="18" style="206" customWidth="1"/>
    <col min="7162" max="7163" width="12.875" style="206" customWidth="1"/>
    <col min="7164" max="7409" width="9" style="206"/>
    <col min="7410" max="7410" width="9.625" style="206" customWidth="1"/>
    <col min="7411" max="7411" width="45" style="206" customWidth="1"/>
    <col min="7412" max="7413" width="38.75" style="206" customWidth="1"/>
    <col min="7414" max="7414" width="3.375" style="206" customWidth="1"/>
    <col min="7415" max="7416" width="20.625" style="206" customWidth="1"/>
    <col min="7417" max="7417" width="18" style="206" customWidth="1"/>
    <col min="7418" max="7419" width="12.875" style="206" customWidth="1"/>
    <col min="7420" max="7665" width="9" style="206"/>
    <col min="7666" max="7666" width="9.625" style="206" customWidth="1"/>
    <col min="7667" max="7667" width="45" style="206" customWidth="1"/>
    <col min="7668" max="7669" width="38.75" style="206" customWidth="1"/>
    <col min="7670" max="7670" width="3.375" style="206" customWidth="1"/>
    <col min="7671" max="7672" width="20.625" style="206" customWidth="1"/>
    <col min="7673" max="7673" width="18" style="206" customWidth="1"/>
    <col min="7674" max="7675" width="12.875" style="206" customWidth="1"/>
    <col min="7676" max="7921" width="9" style="206"/>
    <col min="7922" max="7922" width="9.625" style="206" customWidth="1"/>
    <col min="7923" max="7923" width="45" style="206" customWidth="1"/>
    <col min="7924" max="7925" width="38.75" style="206" customWidth="1"/>
    <col min="7926" max="7926" width="3.375" style="206" customWidth="1"/>
    <col min="7927" max="7928" width="20.625" style="206" customWidth="1"/>
    <col min="7929" max="7929" width="18" style="206" customWidth="1"/>
    <col min="7930" max="7931" width="12.875" style="206" customWidth="1"/>
    <col min="7932" max="8177" width="9" style="206"/>
    <col min="8178" max="8178" width="9.625" style="206" customWidth="1"/>
    <col min="8179" max="8179" width="45" style="206" customWidth="1"/>
    <col min="8180" max="8181" width="38.75" style="206" customWidth="1"/>
    <col min="8182" max="8182" width="3.375" style="206" customWidth="1"/>
    <col min="8183" max="8184" width="20.625" style="206" customWidth="1"/>
    <col min="8185" max="8185" width="18" style="206" customWidth="1"/>
    <col min="8186" max="8187" width="12.875" style="206" customWidth="1"/>
    <col min="8188" max="8433" width="9" style="206"/>
    <col min="8434" max="8434" width="9.625" style="206" customWidth="1"/>
    <col min="8435" max="8435" width="45" style="206" customWidth="1"/>
    <col min="8436" max="8437" width="38.75" style="206" customWidth="1"/>
    <col min="8438" max="8438" width="3.375" style="206" customWidth="1"/>
    <col min="8439" max="8440" width="20.625" style="206" customWidth="1"/>
    <col min="8441" max="8441" width="18" style="206" customWidth="1"/>
    <col min="8442" max="8443" width="12.875" style="206" customWidth="1"/>
    <col min="8444" max="8689" width="9" style="206"/>
    <col min="8690" max="8690" width="9.625" style="206" customWidth="1"/>
    <col min="8691" max="8691" width="45" style="206" customWidth="1"/>
    <col min="8692" max="8693" width="38.75" style="206" customWidth="1"/>
    <col min="8694" max="8694" width="3.375" style="206" customWidth="1"/>
    <col min="8695" max="8696" width="20.625" style="206" customWidth="1"/>
    <col min="8697" max="8697" width="18" style="206" customWidth="1"/>
    <col min="8698" max="8699" width="12.875" style="206" customWidth="1"/>
    <col min="8700" max="8945" width="9" style="206"/>
    <col min="8946" max="8946" width="9.625" style="206" customWidth="1"/>
    <col min="8947" max="8947" width="45" style="206" customWidth="1"/>
    <col min="8948" max="8949" width="38.75" style="206" customWidth="1"/>
    <col min="8950" max="8950" width="3.375" style="206" customWidth="1"/>
    <col min="8951" max="8952" width="20.625" style="206" customWidth="1"/>
    <col min="8953" max="8953" width="18" style="206" customWidth="1"/>
    <col min="8954" max="8955" width="12.875" style="206" customWidth="1"/>
    <col min="8956" max="9201" width="9" style="206"/>
    <col min="9202" max="9202" width="9.625" style="206" customWidth="1"/>
    <col min="9203" max="9203" width="45" style="206" customWidth="1"/>
    <col min="9204" max="9205" width="38.75" style="206" customWidth="1"/>
    <col min="9206" max="9206" width="3.375" style="206" customWidth="1"/>
    <col min="9207" max="9208" width="20.625" style="206" customWidth="1"/>
    <col min="9209" max="9209" width="18" style="206" customWidth="1"/>
    <col min="9210" max="9211" width="12.875" style="206" customWidth="1"/>
    <col min="9212" max="9457" width="9" style="206"/>
    <col min="9458" max="9458" width="9.625" style="206" customWidth="1"/>
    <col min="9459" max="9459" width="45" style="206" customWidth="1"/>
    <col min="9460" max="9461" width="38.75" style="206" customWidth="1"/>
    <col min="9462" max="9462" width="3.375" style="206" customWidth="1"/>
    <col min="9463" max="9464" width="20.625" style="206" customWidth="1"/>
    <col min="9465" max="9465" width="18" style="206" customWidth="1"/>
    <col min="9466" max="9467" width="12.875" style="206" customWidth="1"/>
    <col min="9468" max="9713" width="9" style="206"/>
    <col min="9714" max="9714" width="9.625" style="206" customWidth="1"/>
    <col min="9715" max="9715" width="45" style="206" customWidth="1"/>
    <col min="9716" max="9717" width="38.75" style="206" customWidth="1"/>
    <col min="9718" max="9718" width="3.375" style="206" customWidth="1"/>
    <col min="9719" max="9720" width="20.625" style="206" customWidth="1"/>
    <col min="9721" max="9721" width="18" style="206" customWidth="1"/>
    <col min="9722" max="9723" width="12.875" style="206" customWidth="1"/>
    <col min="9724" max="9969" width="9" style="206"/>
    <col min="9970" max="9970" width="9.625" style="206" customWidth="1"/>
    <col min="9971" max="9971" width="45" style="206" customWidth="1"/>
    <col min="9972" max="9973" width="38.75" style="206" customWidth="1"/>
    <col min="9974" max="9974" width="3.375" style="206" customWidth="1"/>
    <col min="9975" max="9976" width="20.625" style="206" customWidth="1"/>
    <col min="9977" max="9977" width="18" style="206" customWidth="1"/>
    <col min="9978" max="9979" width="12.875" style="206" customWidth="1"/>
    <col min="9980" max="10225" width="9" style="206"/>
    <col min="10226" max="10226" width="9.625" style="206" customWidth="1"/>
    <col min="10227" max="10227" width="45" style="206" customWidth="1"/>
    <col min="10228" max="10229" width="38.75" style="206" customWidth="1"/>
    <col min="10230" max="10230" width="3.375" style="206" customWidth="1"/>
    <col min="10231" max="10232" width="20.625" style="206" customWidth="1"/>
    <col min="10233" max="10233" width="18" style="206" customWidth="1"/>
    <col min="10234" max="10235" width="12.875" style="206" customWidth="1"/>
    <col min="10236" max="10481" width="9" style="206"/>
    <col min="10482" max="10482" width="9.625" style="206" customWidth="1"/>
    <col min="10483" max="10483" width="45" style="206" customWidth="1"/>
    <col min="10484" max="10485" width="38.75" style="206" customWidth="1"/>
    <col min="10486" max="10486" width="3.375" style="206" customWidth="1"/>
    <col min="10487" max="10488" width="20.625" style="206" customWidth="1"/>
    <col min="10489" max="10489" width="18" style="206" customWidth="1"/>
    <col min="10490" max="10491" width="12.875" style="206" customWidth="1"/>
    <col min="10492" max="10737" width="9" style="206"/>
    <col min="10738" max="10738" width="9.625" style="206" customWidth="1"/>
    <col min="10739" max="10739" width="45" style="206" customWidth="1"/>
    <col min="10740" max="10741" width="38.75" style="206" customWidth="1"/>
    <col min="10742" max="10742" width="3.375" style="206" customWidth="1"/>
    <col min="10743" max="10744" width="20.625" style="206" customWidth="1"/>
    <col min="10745" max="10745" width="18" style="206" customWidth="1"/>
    <col min="10746" max="10747" width="12.875" style="206" customWidth="1"/>
    <col min="10748" max="10993" width="9" style="206"/>
    <col min="10994" max="10994" width="9.625" style="206" customWidth="1"/>
    <col min="10995" max="10995" width="45" style="206" customWidth="1"/>
    <col min="10996" max="10997" width="38.75" style="206" customWidth="1"/>
    <col min="10998" max="10998" width="3.375" style="206" customWidth="1"/>
    <col min="10999" max="11000" width="20.625" style="206" customWidth="1"/>
    <col min="11001" max="11001" width="18" style="206" customWidth="1"/>
    <col min="11002" max="11003" width="12.875" style="206" customWidth="1"/>
    <col min="11004" max="11249" width="9" style="206"/>
    <col min="11250" max="11250" width="9.625" style="206" customWidth="1"/>
    <col min="11251" max="11251" width="45" style="206" customWidth="1"/>
    <col min="11252" max="11253" width="38.75" style="206" customWidth="1"/>
    <col min="11254" max="11254" width="3.375" style="206" customWidth="1"/>
    <col min="11255" max="11256" width="20.625" style="206" customWidth="1"/>
    <col min="11257" max="11257" width="18" style="206" customWidth="1"/>
    <col min="11258" max="11259" width="12.875" style="206" customWidth="1"/>
    <col min="11260" max="11505" width="9" style="206"/>
    <col min="11506" max="11506" width="9.625" style="206" customWidth="1"/>
    <col min="11507" max="11507" width="45" style="206" customWidth="1"/>
    <col min="11508" max="11509" width="38.75" style="206" customWidth="1"/>
    <col min="11510" max="11510" width="3.375" style="206" customWidth="1"/>
    <col min="11511" max="11512" width="20.625" style="206" customWidth="1"/>
    <col min="11513" max="11513" width="18" style="206" customWidth="1"/>
    <col min="11514" max="11515" width="12.875" style="206" customWidth="1"/>
    <col min="11516" max="11761" width="9" style="206"/>
    <col min="11762" max="11762" width="9.625" style="206" customWidth="1"/>
    <col min="11763" max="11763" width="45" style="206" customWidth="1"/>
    <col min="11764" max="11765" width="38.75" style="206" customWidth="1"/>
    <col min="11766" max="11766" width="3.375" style="206" customWidth="1"/>
    <col min="11767" max="11768" width="20.625" style="206" customWidth="1"/>
    <col min="11769" max="11769" width="18" style="206" customWidth="1"/>
    <col min="11770" max="11771" width="12.875" style="206" customWidth="1"/>
    <col min="11772" max="12017" width="9" style="206"/>
    <col min="12018" max="12018" width="9.625" style="206" customWidth="1"/>
    <col min="12019" max="12019" width="45" style="206" customWidth="1"/>
    <col min="12020" max="12021" width="38.75" style="206" customWidth="1"/>
    <col min="12022" max="12022" width="3.375" style="206" customWidth="1"/>
    <col min="12023" max="12024" width="20.625" style="206" customWidth="1"/>
    <col min="12025" max="12025" width="18" style="206" customWidth="1"/>
    <col min="12026" max="12027" width="12.875" style="206" customWidth="1"/>
    <col min="12028" max="12273" width="9" style="206"/>
    <col min="12274" max="12274" width="9.625" style="206" customWidth="1"/>
    <col min="12275" max="12275" width="45" style="206" customWidth="1"/>
    <col min="12276" max="12277" width="38.75" style="206" customWidth="1"/>
    <col min="12278" max="12278" width="3.375" style="206" customWidth="1"/>
    <col min="12279" max="12280" width="20.625" style="206" customWidth="1"/>
    <col min="12281" max="12281" width="18" style="206" customWidth="1"/>
    <col min="12282" max="12283" width="12.875" style="206" customWidth="1"/>
    <col min="12284" max="12529" width="9" style="206"/>
    <col min="12530" max="12530" width="9.625" style="206" customWidth="1"/>
    <col min="12531" max="12531" width="45" style="206" customWidth="1"/>
    <col min="12532" max="12533" width="38.75" style="206" customWidth="1"/>
    <col min="12534" max="12534" width="3.375" style="206" customWidth="1"/>
    <col min="12535" max="12536" width="20.625" style="206" customWidth="1"/>
    <col min="12537" max="12537" width="18" style="206" customWidth="1"/>
    <col min="12538" max="12539" width="12.875" style="206" customWidth="1"/>
    <col min="12540" max="12785" width="9" style="206"/>
    <col min="12786" max="12786" width="9.625" style="206" customWidth="1"/>
    <col min="12787" max="12787" width="45" style="206" customWidth="1"/>
    <col min="12788" max="12789" width="38.75" style="206" customWidth="1"/>
    <col min="12790" max="12790" width="3.375" style="206" customWidth="1"/>
    <col min="12791" max="12792" width="20.625" style="206" customWidth="1"/>
    <col min="12793" max="12793" width="18" style="206" customWidth="1"/>
    <col min="12794" max="12795" width="12.875" style="206" customWidth="1"/>
    <col min="12796" max="13041" width="9" style="206"/>
    <col min="13042" max="13042" width="9.625" style="206" customWidth="1"/>
    <col min="13043" max="13043" width="45" style="206" customWidth="1"/>
    <col min="13044" max="13045" width="38.75" style="206" customWidth="1"/>
    <col min="13046" max="13046" width="3.375" style="206" customWidth="1"/>
    <col min="13047" max="13048" width="20.625" style="206" customWidth="1"/>
    <col min="13049" max="13049" width="18" style="206" customWidth="1"/>
    <col min="13050" max="13051" width="12.875" style="206" customWidth="1"/>
    <col min="13052" max="13297" width="9" style="206"/>
    <col min="13298" max="13298" width="9.625" style="206" customWidth="1"/>
    <col min="13299" max="13299" width="45" style="206" customWidth="1"/>
    <col min="13300" max="13301" width="38.75" style="206" customWidth="1"/>
    <col min="13302" max="13302" width="3.375" style="206" customWidth="1"/>
    <col min="13303" max="13304" width="20.625" style="206" customWidth="1"/>
    <col min="13305" max="13305" width="18" style="206" customWidth="1"/>
    <col min="13306" max="13307" width="12.875" style="206" customWidth="1"/>
    <col min="13308" max="13553" width="9" style="206"/>
    <col min="13554" max="13554" width="9.625" style="206" customWidth="1"/>
    <col min="13555" max="13555" width="45" style="206" customWidth="1"/>
    <col min="13556" max="13557" width="38.75" style="206" customWidth="1"/>
    <col min="13558" max="13558" width="3.375" style="206" customWidth="1"/>
    <col min="13559" max="13560" width="20.625" style="206" customWidth="1"/>
    <col min="13561" max="13561" width="18" style="206" customWidth="1"/>
    <col min="13562" max="13563" width="12.875" style="206" customWidth="1"/>
    <col min="13564" max="13809" width="9" style="206"/>
    <col min="13810" max="13810" width="9.625" style="206" customWidth="1"/>
    <col min="13811" max="13811" width="45" style="206" customWidth="1"/>
    <col min="13812" max="13813" width="38.75" style="206" customWidth="1"/>
    <col min="13814" max="13814" width="3.375" style="206" customWidth="1"/>
    <col min="13815" max="13816" width="20.625" style="206" customWidth="1"/>
    <col min="13817" max="13817" width="18" style="206" customWidth="1"/>
    <col min="13818" max="13819" width="12.875" style="206" customWidth="1"/>
    <col min="13820" max="14065" width="9" style="206"/>
    <col min="14066" max="14066" width="9.625" style="206" customWidth="1"/>
    <col min="14067" max="14067" width="45" style="206" customWidth="1"/>
    <col min="14068" max="14069" width="38.75" style="206" customWidth="1"/>
    <col min="14070" max="14070" width="3.375" style="206" customWidth="1"/>
    <col min="14071" max="14072" width="20.625" style="206" customWidth="1"/>
    <col min="14073" max="14073" width="18" style="206" customWidth="1"/>
    <col min="14074" max="14075" width="12.875" style="206" customWidth="1"/>
    <col min="14076" max="14321" width="9" style="206"/>
    <col min="14322" max="14322" width="9.625" style="206" customWidth="1"/>
    <col min="14323" max="14323" width="45" style="206" customWidth="1"/>
    <col min="14324" max="14325" width="38.75" style="206" customWidth="1"/>
    <col min="14326" max="14326" width="3.375" style="206" customWidth="1"/>
    <col min="14327" max="14328" width="20.625" style="206" customWidth="1"/>
    <col min="14329" max="14329" width="18" style="206" customWidth="1"/>
    <col min="14330" max="14331" width="12.875" style="206" customWidth="1"/>
    <col min="14332" max="14577" width="9" style="206"/>
    <col min="14578" max="14578" width="9.625" style="206" customWidth="1"/>
    <col min="14579" max="14579" width="45" style="206" customWidth="1"/>
    <col min="14580" max="14581" width="38.75" style="206" customWidth="1"/>
    <col min="14582" max="14582" width="3.375" style="206" customWidth="1"/>
    <col min="14583" max="14584" width="20.625" style="206" customWidth="1"/>
    <col min="14585" max="14585" width="18" style="206" customWidth="1"/>
    <col min="14586" max="14587" width="12.875" style="206" customWidth="1"/>
    <col min="14588" max="14833" width="9" style="206"/>
    <col min="14834" max="14834" width="9.625" style="206" customWidth="1"/>
    <col min="14835" max="14835" width="45" style="206" customWidth="1"/>
    <col min="14836" max="14837" width="38.75" style="206" customWidth="1"/>
    <col min="14838" max="14838" width="3.375" style="206" customWidth="1"/>
    <col min="14839" max="14840" width="20.625" style="206" customWidth="1"/>
    <col min="14841" max="14841" width="18" style="206" customWidth="1"/>
    <col min="14842" max="14843" width="12.875" style="206" customWidth="1"/>
    <col min="14844" max="15089" width="9" style="206"/>
    <col min="15090" max="15090" width="9.625" style="206" customWidth="1"/>
    <col min="15091" max="15091" width="45" style="206" customWidth="1"/>
    <col min="15092" max="15093" width="38.75" style="206" customWidth="1"/>
    <col min="15094" max="15094" width="3.375" style="206" customWidth="1"/>
    <col min="15095" max="15096" width="20.625" style="206" customWidth="1"/>
    <col min="15097" max="15097" width="18" style="206" customWidth="1"/>
    <col min="15098" max="15099" width="12.875" style="206" customWidth="1"/>
    <col min="15100" max="15345" width="9" style="206"/>
    <col min="15346" max="15346" width="9.625" style="206" customWidth="1"/>
    <col min="15347" max="15347" width="45" style="206" customWidth="1"/>
    <col min="15348" max="15349" width="38.75" style="206" customWidth="1"/>
    <col min="15350" max="15350" width="3.375" style="206" customWidth="1"/>
    <col min="15351" max="15352" width="20.625" style="206" customWidth="1"/>
    <col min="15353" max="15353" width="18" style="206" customWidth="1"/>
    <col min="15354" max="15355" width="12.875" style="206" customWidth="1"/>
    <col min="15356" max="15601" width="9" style="206"/>
    <col min="15602" max="15602" width="9.625" style="206" customWidth="1"/>
    <col min="15603" max="15603" width="45" style="206" customWidth="1"/>
    <col min="15604" max="15605" width="38.75" style="206" customWidth="1"/>
    <col min="15606" max="15606" width="3.375" style="206" customWidth="1"/>
    <col min="15607" max="15608" width="20.625" style="206" customWidth="1"/>
    <col min="15609" max="15609" width="18" style="206" customWidth="1"/>
    <col min="15610" max="15611" width="12.875" style="206" customWidth="1"/>
    <col min="15612" max="15857" width="9" style="206"/>
    <col min="15858" max="15858" width="9.625" style="206" customWidth="1"/>
    <col min="15859" max="15859" width="45" style="206" customWidth="1"/>
    <col min="15860" max="15861" width="38.75" style="206" customWidth="1"/>
    <col min="15862" max="15862" width="3.375" style="206" customWidth="1"/>
    <col min="15863" max="15864" width="20.625" style="206" customWidth="1"/>
    <col min="15865" max="15865" width="18" style="206" customWidth="1"/>
    <col min="15866" max="15867" width="12.875" style="206" customWidth="1"/>
    <col min="15868" max="16113" width="9" style="206"/>
    <col min="16114" max="16114" width="9.625" style="206" customWidth="1"/>
    <col min="16115" max="16115" width="45" style="206" customWidth="1"/>
    <col min="16116" max="16117" width="38.75" style="206" customWidth="1"/>
    <col min="16118" max="16118" width="3.375" style="206" customWidth="1"/>
    <col min="16119" max="16120" width="20.625" style="206" customWidth="1"/>
    <col min="16121" max="16121" width="18" style="206" customWidth="1"/>
    <col min="16122" max="16123" width="12.875" style="206" customWidth="1"/>
    <col min="16124" max="16384" width="9" style="206"/>
  </cols>
  <sheetData>
    <row r="1" spans="1:7" s="174" customFormat="1" ht="22.5" customHeight="1" x14ac:dyDescent="0.35">
      <c r="A1" s="232" t="s">
        <v>129</v>
      </c>
      <c r="B1" s="232"/>
      <c r="C1" s="232"/>
      <c r="D1" s="232"/>
      <c r="E1" s="232"/>
      <c r="F1" s="232"/>
    </row>
    <row r="2" spans="1:7" s="174" customFormat="1" ht="22.5" customHeight="1" x14ac:dyDescent="0.35">
      <c r="A2" s="233" t="s">
        <v>147</v>
      </c>
      <c r="B2" s="233"/>
      <c r="C2" s="233"/>
      <c r="D2" s="233"/>
      <c r="E2" s="233"/>
      <c r="F2" s="233"/>
    </row>
    <row r="3" spans="1:7" s="174" customFormat="1" ht="27" customHeight="1" x14ac:dyDescent="0.35">
      <c r="A3" s="234" t="s">
        <v>0</v>
      </c>
      <c r="B3" s="234"/>
      <c r="C3" s="234"/>
      <c r="D3" s="234"/>
      <c r="E3" s="234"/>
      <c r="F3" s="234"/>
    </row>
    <row r="4" spans="1:7" s="174" customFormat="1" ht="30" customHeight="1" x14ac:dyDescent="0.35">
      <c r="A4" s="175" t="s">
        <v>4</v>
      </c>
      <c r="B4" s="175" t="s">
        <v>9</v>
      </c>
      <c r="C4" s="175" t="s">
        <v>8</v>
      </c>
      <c r="D4" s="175" t="s">
        <v>10</v>
      </c>
      <c r="E4" s="175" t="s">
        <v>86</v>
      </c>
      <c r="F4" s="175" t="s">
        <v>148</v>
      </c>
      <c r="G4" s="176"/>
    </row>
    <row r="5" spans="1:7" s="184" customFormat="1" ht="23.25" x14ac:dyDescent="0.2">
      <c r="A5" s="177">
        <v>1</v>
      </c>
      <c r="B5" s="178" t="s">
        <v>132</v>
      </c>
      <c r="C5" s="179" t="s">
        <v>149</v>
      </c>
      <c r="D5" s="180">
        <v>428391.65</v>
      </c>
      <c r="E5" s="181">
        <v>1506.4769540100001</v>
      </c>
      <c r="F5" s="182">
        <v>0</v>
      </c>
      <c r="G5" s="183"/>
    </row>
    <row r="6" spans="1:7" s="187" customFormat="1" ht="46.5" x14ac:dyDescent="0.2">
      <c r="A6" s="177">
        <v>2</v>
      </c>
      <c r="B6" s="178" t="s">
        <v>150</v>
      </c>
      <c r="C6" s="185" t="s">
        <v>151</v>
      </c>
      <c r="D6" s="180">
        <v>13.290906000000001</v>
      </c>
      <c r="E6" s="181">
        <v>757.98079726999993</v>
      </c>
      <c r="F6" s="181">
        <v>0</v>
      </c>
      <c r="G6" s="186"/>
    </row>
    <row r="7" spans="1:7" s="184" customFormat="1" ht="23.25" x14ac:dyDescent="0.2">
      <c r="A7" s="177">
        <v>3</v>
      </c>
      <c r="B7" s="178" t="s">
        <v>134</v>
      </c>
      <c r="C7" s="188" t="s">
        <v>74</v>
      </c>
      <c r="D7" s="180">
        <v>1.4999999999999999E-2</v>
      </c>
      <c r="E7" s="181">
        <v>573.27947907999999</v>
      </c>
      <c r="F7" s="181">
        <v>40.129563539999999</v>
      </c>
      <c r="G7" s="183"/>
    </row>
    <row r="8" spans="1:7" s="189" customFormat="1" ht="23.25" customHeight="1" x14ac:dyDescent="0.2">
      <c r="A8" s="177">
        <v>4</v>
      </c>
      <c r="B8" s="178" t="s">
        <v>135</v>
      </c>
      <c r="C8" s="188" t="s">
        <v>136</v>
      </c>
      <c r="D8" s="180">
        <v>5297.1329999999998</v>
      </c>
      <c r="E8" s="181">
        <v>146.91547331000001</v>
      </c>
      <c r="F8" s="181">
        <v>0</v>
      </c>
      <c r="G8" s="186"/>
    </row>
    <row r="9" spans="1:7" s="189" customFormat="1" ht="23.25" x14ac:dyDescent="0.2">
      <c r="A9" s="177">
        <v>5</v>
      </c>
      <c r="B9" s="178" t="s">
        <v>152</v>
      </c>
      <c r="C9" s="188" t="s">
        <v>153</v>
      </c>
      <c r="D9" s="180">
        <v>924.94</v>
      </c>
      <c r="E9" s="181">
        <v>142.86091285999998</v>
      </c>
      <c r="F9" s="181">
        <v>4.54938632</v>
      </c>
      <c r="G9" s="186"/>
    </row>
    <row r="10" spans="1:7" s="189" customFormat="1" ht="23.25" x14ac:dyDescent="0.2">
      <c r="A10" s="177">
        <v>6</v>
      </c>
      <c r="B10" s="177" t="s">
        <v>140</v>
      </c>
      <c r="C10" s="190" t="s">
        <v>141</v>
      </c>
      <c r="D10" s="180">
        <v>6201.5</v>
      </c>
      <c r="E10" s="181">
        <v>90.096984569999989</v>
      </c>
      <c r="F10" s="181">
        <v>0</v>
      </c>
      <c r="G10" s="186"/>
    </row>
    <row r="11" spans="1:7" s="189" customFormat="1" ht="23.25" x14ac:dyDescent="0.2">
      <c r="A11" s="177">
        <v>7</v>
      </c>
      <c r="B11" s="178" t="s">
        <v>137</v>
      </c>
      <c r="C11" s="191" t="s">
        <v>138</v>
      </c>
      <c r="D11" s="180">
        <v>9088.7999999999993</v>
      </c>
      <c r="E11" s="181">
        <v>61.582639909999997</v>
      </c>
      <c r="F11" s="181">
        <v>0</v>
      </c>
      <c r="G11" s="186"/>
    </row>
    <row r="12" spans="1:7" s="189" customFormat="1" ht="23.25" x14ac:dyDescent="0.2">
      <c r="A12" s="177">
        <v>8</v>
      </c>
      <c r="B12" s="177">
        <v>2101</v>
      </c>
      <c r="C12" s="190" t="s">
        <v>154</v>
      </c>
      <c r="D12" s="180">
        <v>405.87560000000002</v>
      </c>
      <c r="E12" s="181">
        <v>44.242798010000001</v>
      </c>
      <c r="F12" s="181">
        <v>3.1546992899999999</v>
      </c>
      <c r="G12" s="186"/>
    </row>
    <row r="13" spans="1:7" s="189" customFormat="1" ht="23.25" x14ac:dyDescent="0.2">
      <c r="A13" s="177">
        <v>9</v>
      </c>
      <c r="B13" s="177">
        <v>8544</v>
      </c>
      <c r="C13" s="191" t="s">
        <v>139</v>
      </c>
      <c r="D13" s="180">
        <v>25.397629999999999</v>
      </c>
      <c r="E13" s="181">
        <v>40.248606880000004</v>
      </c>
      <c r="F13" s="181">
        <v>1.9594658</v>
      </c>
      <c r="G13" s="186"/>
    </row>
    <row r="14" spans="1:7" s="189" customFormat="1" ht="23.25" x14ac:dyDescent="0.2">
      <c r="A14" s="177">
        <v>10</v>
      </c>
      <c r="B14" s="178" t="s">
        <v>155</v>
      </c>
      <c r="C14" s="155" t="s">
        <v>156</v>
      </c>
      <c r="D14" s="180">
        <v>0.46100000000000002</v>
      </c>
      <c r="E14" s="181">
        <v>14.390333380000001</v>
      </c>
      <c r="F14" s="181">
        <v>0</v>
      </c>
      <c r="G14" s="186"/>
    </row>
    <row r="15" spans="1:7" s="189" customFormat="1" ht="23.25" x14ac:dyDescent="0.2">
      <c r="A15" s="235" t="s">
        <v>63</v>
      </c>
      <c r="B15" s="236"/>
      <c r="C15" s="237"/>
      <c r="D15" s="192">
        <f>SUM(D5:D14)</f>
        <v>450349.06313600007</v>
      </c>
      <c r="E15" s="193">
        <f>SUM(E5:E14)</f>
        <v>3378.0749792800002</v>
      </c>
      <c r="F15" s="193">
        <f>SUM(F5:F14)</f>
        <v>49.793114949999996</v>
      </c>
      <c r="G15" s="194"/>
    </row>
    <row r="16" spans="1:7" s="189" customFormat="1" ht="24" thickBot="1" x14ac:dyDescent="0.25">
      <c r="A16" s="238" t="s">
        <v>157</v>
      </c>
      <c r="B16" s="239"/>
      <c r="C16" s="240"/>
      <c r="D16" s="195">
        <f>D17-D15</f>
        <v>3004.8097639998887</v>
      </c>
      <c r="E16" s="195">
        <f>E17-E15</f>
        <v>77.14598758999955</v>
      </c>
      <c r="F16" s="195">
        <f>F17-F15</f>
        <v>0.91762106000000188</v>
      </c>
      <c r="G16" s="194"/>
    </row>
    <row r="17" spans="1:7" s="174" customFormat="1" ht="24" thickBot="1" x14ac:dyDescent="0.4">
      <c r="A17" s="229" t="s">
        <v>29</v>
      </c>
      <c r="B17" s="230"/>
      <c r="C17" s="231"/>
      <c r="D17" s="196">
        <f>453353872.9/1000</f>
        <v>453353.87289999996</v>
      </c>
      <c r="E17" s="197">
        <f>3455220966.87/1000000</f>
        <v>3455.2209668699998</v>
      </c>
      <c r="F17" s="197">
        <f>50710736.01/1000000</f>
        <v>50.710736009999998</v>
      </c>
      <c r="G17" s="176"/>
    </row>
    <row r="18" spans="1:7" s="174" customFormat="1" ht="27" customHeight="1" thickTop="1" x14ac:dyDescent="0.35">
      <c r="A18" s="198" t="s">
        <v>158</v>
      </c>
      <c r="B18" s="199"/>
      <c r="D18" s="200"/>
      <c r="E18" s="201"/>
      <c r="F18" s="201"/>
      <c r="G18" s="176"/>
    </row>
    <row r="19" spans="1:7" s="189" customFormat="1" ht="23.25" customHeight="1" x14ac:dyDescent="0.2">
      <c r="D19" s="202"/>
      <c r="E19" s="202"/>
      <c r="F19" s="202"/>
      <c r="G19" s="194"/>
    </row>
    <row r="20" spans="1:7" s="189" customFormat="1" ht="23.25" x14ac:dyDescent="0.2">
      <c r="A20" s="189" t="s">
        <v>146</v>
      </c>
      <c r="D20" s="203"/>
      <c r="E20" s="203"/>
      <c r="F20" s="203"/>
      <c r="G20" s="194"/>
    </row>
    <row r="21" spans="1:7" s="174" customFormat="1" ht="14.25" customHeight="1" x14ac:dyDescent="0.35">
      <c r="A21" s="199"/>
      <c r="B21" s="199"/>
      <c r="D21" s="204"/>
      <c r="E21" s="204"/>
      <c r="F21" s="204"/>
    </row>
    <row r="22" spans="1:7" s="174" customFormat="1" ht="14.25" customHeight="1" x14ac:dyDescent="0.35">
      <c r="A22" s="199"/>
      <c r="B22" s="199"/>
      <c r="D22" s="204"/>
      <c r="E22" s="204"/>
      <c r="F22" s="204"/>
    </row>
    <row r="23" spans="1:7" s="174" customFormat="1" ht="14.25" customHeight="1" x14ac:dyDescent="0.35">
      <c r="A23" s="199"/>
      <c r="B23" s="199"/>
      <c r="D23" s="204"/>
      <c r="E23" s="205"/>
      <c r="F23" s="205"/>
    </row>
    <row r="24" spans="1:7" s="174" customFormat="1" ht="18" customHeight="1" x14ac:dyDescent="0.35">
      <c r="A24" s="199"/>
      <c r="B24" s="199"/>
    </row>
    <row r="25" spans="1:7" s="174" customFormat="1" ht="17.25" customHeight="1" x14ac:dyDescent="0.35">
      <c r="A25" s="199"/>
      <c r="B25" s="199"/>
    </row>
    <row r="26" spans="1:7" s="174" customFormat="1" ht="18.75" customHeight="1" x14ac:dyDescent="0.35">
      <c r="A26" s="199"/>
      <c r="B26" s="199"/>
    </row>
    <row r="27" spans="1:7" s="174" customFormat="1" ht="23.25" x14ac:dyDescent="0.35">
      <c r="A27" s="199"/>
      <c r="B27" s="199"/>
    </row>
    <row r="28" spans="1:7" s="174" customFormat="1" ht="23.25" x14ac:dyDescent="0.35">
      <c r="A28" s="199"/>
      <c r="B28" s="199"/>
    </row>
    <row r="29" spans="1:7" s="174" customFormat="1" ht="23.25" x14ac:dyDescent="0.35">
      <c r="A29" s="199"/>
      <c r="B29" s="199"/>
    </row>
    <row r="30" spans="1:7" s="174" customFormat="1" ht="23.25" x14ac:dyDescent="0.35">
      <c r="A30" s="199"/>
      <c r="B30" s="199"/>
    </row>
    <row r="31" spans="1:7" s="174" customFormat="1" ht="23.25" x14ac:dyDescent="0.35">
      <c r="A31" s="199"/>
      <c r="B31" s="199"/>
    </row>
    <row r="32" spans="1:7" s="174" customFormat="1" ht="23.25" x14ac:dyDescent="0.35">
      <c r="A32" s="199"/>
      <c r="B32" s="199"/>
    </row>
    <row r="33" spans="1:2" s="174" customFormat="1" ht="23.25" x14ac:dyDescent="0.35">
      <c r="A33" s="199"/>
      <c r="B33" s="199"/>
    </row>
    <row r="34" spans="1:2" s="174" customFormat="1" ht="23.25" x14ac:dyDescent="0.35">
      <c r="A34" s="199"/>
      <c r="B34" s="199"/>
    </row>
    <row r="35" spans="1:2" s="174" customFormat="1" ht="23.25" x14ac:dyDescent="0.35">
      <c r="A35" s="199"/>
      <c r="B35" s="199"/>
    </row>
    <row r="36" spans="1:2" s="174" customFormat="1" ht="23.25" x14ac:dyDescent="0.35">
      <c r="A36" s="199"/>
      <c r="B36" s="199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ผด. ม.ค63</vt:lpstr>
      <vt:lpstr>ผด. ต.ค.62-ม.ค.63</vt:lpstr>
      <vt:lpstr>มค.63 ขาออก</vt:lpstr>
      <vt:lpstr>ขาเข้า มค63</vt:lpstr>
      <vt:lpstr>ขาเข้า ตค62-มค63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302686 ไพรัตน์ วงศ์ราชา</dc:creator>
  <cp:lastModifiedBy>Ratchanee Meesanam</cp:lastModifiedBy>
  <cp:lastPrinted>2020-02-04T03:29:09Z</cp:lastPrinted>
  <dcterms:created xsi:type="dcterms:W3CDTF">2019-12-02T10:04:45Z</dcterms:created>
  <dcterms:modified xsi:type="dcterms:W3CDTF">2020-02-19T07:40:18Z</dcterms:modified>
</cp:coreProperties>
</file>